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300" windowWidth="18780" windowHeight="11580"/>
  </bookViews>
  <sheets>
    <sheet name="EXAMPLE CI PER TRADE" sheetId="3" r:id="rId1"/>
    <sheet name="EXAMPLE CI PER DAY" sheetId="4" r:id="rId2"/>
    <sheet name="EXAMPLE CI PER WEEK" sheetId="5" r:id="rId3"/>
  </sheets>
  <calcPr calcId="145621"/>
</workbook>
</file>

<file path=xl/calcChain.xml><?xml version="1.0" encoding="utf-8"?>
<calcChain xmlns="http://schemas.openxmlformats.org/spreadsheetml/2006/main">
  <c r="C17" i="4"/>
  <c r="O17" i="5"/>
  <c r="I17"/>
  <c r="C17"/>
  <c r="B17"/>
  <c r="R17" i="4"/>
  <c r="K17"/>
  <c r="D17"/>
  <c r="O17" i="3"/>
  <c r="I17"/>
  <c r="C17"/>
  <c r="B17"/>
  <c r="C20" i="5" l="1"/>
  <c r="D20" i="4"/>
  <c r="C20" i="3"/>
  <c r="E20" i="5" l="1"/>
  <c r="F20" s="1"/>
  <c r="C21"/>
  <c r="C22" s="1"/>
  <c r="C23" s="1"/>
  <c r="C24" s="1"/>
  <c r="C25" s="1"/>
  <c r="C26" s="1"/>
  <c r="C27" s="1"/>
  <c r="C28" s="1"/>
  <c r="C29" s="1"/>
  <c r="C30" s="1"/>
  <c r="C31" s="1"/>
  <c r="C32" s="1"/>
  <c r="C33" s="1"/>
  <c r="C34" s="1"/>
  <c r="F20" i="4"/>
  <c r="G20" s="1"/>
  <c r="D21"/>
  <c r="D22" s="1"/>
  <c r="F22" s="1"/>
  <c r="E21" i="5" l="1"/>
  <c r="F21" i="4"/>
  <c r="G21" s="1"/>
  <c r="G22" s="1"/>
  <c r="D23" s="1"/>
  <c r="F21" i="5"/>
  <c r="E22"/>
  <c r="F22" l="1"/>
  <c r="E23"/>
  <c r="F23" l="1"/>
  <c r="E24"/>
  <c r="F24" s="1"/>
  <c r="F23" i="4"/>
  <c r="G23" s="1"/>
  <c r="D24"/>
  <c r="D25" s="1"/>
  <c r="F25" s="1"/>
  <c r="E25" i="5" l="1"/>
  <c r="F25" s="1"/>
  <c r="E30"/>
  <c r="F24" i="4"/>
  <c r="G24" s="1"/>
  <c r="G25" s="1"/>
  <c r="E26" i="5" l="1"/>
  <c r="F26" s="1"/>
  <c r="D26" i="4"/>
  <c r="E27" i="5" l="1"/>
  <c r="F27" s="1"/>
  <c r="F26" i="4"/>
  <c r="G26" s="1"/>
  <c r="D27"/>
  <c r="D28" s="1"/>
  <c r="F28" s="1"/>
  <c r="F27" l="1"/>
  <c r="E28" i="5"/>
  <c r="F28" s="1"/>
  <c r="G27" i="4"/>
  <c r="E29" i="5" l="1"/>
  <c r="F29" s="1"/>
  <c r="F30" s="1"/>
  <c r="G28" i="4"/>
  <c r="D29" s="1"/>
  <c r="E31" i="5" l="1"/>
  <c r="F31" s="1"/>
  <c r="F29" i="4"/>
  <c r="G29" s="1"/>
  <c r="D30"/>
  <c r="E32" i="5" l="1"/>
  <c r="F32" s="1"/>
  <c r="D31" i="4"/>
  <c r="F31" s="1"/>
  <c r="F30"/>
  <c r="G30" s="1"/>
  <c r="E33" i="5" l="1"/>
  <c r="F33" s="1"/>
  <c r="G31" i="4"/>
  <c r="D32" s="1"/>
  <c r="D33" s="1"/>
  <c r="F33" s="1"/>
  <c r="E34" i="5" l="1"/>
  <c r="F34" s="1"/>
  <c r="F32" i="4"/>
  <c r="G32" s="1"/>
  <c r="G33" s="1"/>
  <c r="G34" s="1"/>
  <c r="D34"/>
  <c r="F34" s="1"/>
  <c r="C35" i="5" l="1"/>
  <c r="D35" i="4"/>
  <c r="E35" i="5" l="1"/>
  <c r="F35" s="1"/>
  <c r="C36"/>
  <c r="C37" s="1"/>
  <c r="C38" s="1"/>
  <c r="C39" s="1"/>
  <c r="C40" s="1"/>
  <c r="C41" s="1"/>
  <c r="C42" s="1"/>
  <c r="C43" s="1"/>
  <c r="C44" s="1"/>
  <c r="C45" s="1"/>
  <c r="C46" s="1"/>
  <c r="C47" s="1"/>
  <c r="F35" i="4"/>
  <c r="G35" s="1"/>
  <c r="D36"/>
  <c r="E36" i="5" l="1"/>
  <c r="F36" s="1"/>
  <c r="C48"/>
  <c r="E47"/>
  <c r="E37"/>
  <c r="F37" s="1"/>
  <c r="F36" i="4"/>
  <c r="G36" s="1"/>
  <c r="D37"/>
  <c r="F37" s="1"/>
  <c r="C49" i="5" l="1"/>
  <c r="E49" s="1"/>
  <c r="E48"/>
  <c r="E38"/>
  <c r="F38" s="1"/>
  <c r="G37" i="4"/>
  <c r="D38" s="1"/>
  <c r="F38" s="1"/>
  <c r="G38" s="1"/>
  <c r="E39" i="5" l="1"/>
  <c r="F39" s="1"/>
  <c r="D39" i="4"/>
  <c r="F39" s="1"/>
  <c r="G39" s="1"/>
  <c r="E40" i="5" l="1"/>
  <c r="F40" s="1"/>
  <c r="D40" i="4"/>
  <c r="F40" l="1"/>
  <c r="G40" s="1"/>
  <c r="D41" s="1"/>
  <c r="D42" s="1"/>
  <c r="E41" i="5"/>
  <c r="F41" s="1"/>
  <c r="F42" i="4" l="1"/>
  <c r="D43"/>
  <c r="F43" s="1"/>
  <c r="F41"/>
  <c r="G41" s="1"/>
  <c r="E42" i="5"/>
  <c r="F42" s="1"/>
  <c r="G42" i="4"/>
  <c r="G43" s="1"/>
  <c r="D44" s="1"/>
  <c r="F44" s="1"/>
  <c r="G44" s="1"/>
  <c r="E43" i="5" l="1"/>
  <c r="F43" s="1"/>
  <c r="D45" i="4"/>
  <c r="D46" s="1"/>
  <c r="F46" s="1"/>
  <c r="E44" i="5" l="1"/>
  <c r="F44" s="1"/>
  <c r="F45" i="4"/>
  <c r="G45" s="1"/>
  <c r="G46" s="1"/>
  <c r="D47" s="1"/>
  <c r="F47" s="1"/>
  <c r="G47" s="1"/>
  <c r="E45" i="5" l="1"/>
  <c r="F45" s="1"/>
  <c r="D48" i="4"/>
  <c r="F48" s="1"/>
  <c r="G48" s="1"/>
  <c r="E46" i="5" l="1"/>
  <c r="F46" s="1"/>
  <c r="D49" i="4"/>
  <c r="F47" i="5" l="1"/>
  <c r="F49" i="4"/>
  <c r="G49" s="1"/>
  <c r="D50" s="1"/>
  <c r="F50" s="1"/>
  <c r="G50" s="1"/>
  <c r="F48" i="5" l="1"/>
  <c r="D51" i="4"/>
  <c r="F51" s="1"/>
  <c r="G51" s="1"/>
  <c r="F49" i="5" l="1"/>
  <c r="D52" i="4"/>
  <c r="C50" i="5" l="1"/>
  <c r="F52" i="4"/>
  <c r="G52" s="1"/>
  <c r="D53" s="1"/>
  <c r="E50" i="5" l="1"/>
  <c r="F50" s="1"/>
  <c r="C51"/>
  <c r="C52" s="1"/>
  <c r="C53" s="1"/>
  <c r="C54" s="1"/>
  <c r="C55" s="1"/>
  <c r="C56" s="1"/>
  <c r="C57" s="1"/>
  <c r="C58" s="1"/>
  <c r="C59" s="1"/>
  <c r="C60" s="1"/>
  <c r="C61" s="1"/>
  <c r="C62" s="1"/>
  <c r="F53" i="4"/>
  <c r="G53" s="1"/>
  <c r="D54"/>
  <c r="C63" i="5" l="1"/>
  <c r="E62"/>
  <c r="E51"/>
  <c r="F51" s="1"/>
  <c r="E52"/>
  <c r="F54" i="4"/>
  <c r="G54" s="1"/>
  <c r="D55"/>
  <c r="F55" s="1"/>
  <c r="F52" i="5" l="1"/>
  <c r="C64"/>
  <c r="E64" s="1"/>
  <c r="E63"/>
  <c r="E53"/>
  <c r="G55" i="4"/>
  <c r="D56" s="1"/>
  <c r="F53" i="5" l="1"/>
  <c r="E54"/>
  <c r="F56" i="4"/>
  <c r="G56" s="1"/>
  <c r="D57"/>
  <c r="F54" i="5" l="1"/>
  <c r="E60"/>
  <c r="E55"/>
  <c r="F55" s="1"/>
  <c r="D58" i="4"/>
  <c r="F58" s="1"/>
  <c r="F57"/>
  <c r="G57" s="1"/>
  <c r="E56" i="5" l="1"/>
  <c r="F56" s="1"/>
  <c r="G58" i="4"/>
  <c r="D59" s="1"/>
  <c r="E57" i="5" l="1"/>
  <c r="F57" s="1"/>
  <c r="D60" i="4"/>
  <c r="F59"/>
  <c r="G59" s="1"/>
  <c r="E58" i="5" l="1"/>
  <c r="F58" s="1"/>
  <c r="D61" i="4"/>
  <c r="F61" s="1"/>
  <c r="F60"/>
  <c r="G60" s="1"/>
  <c r="G61" l="1"/>
  <c r="D62" s="1"/>
  <c r="F62" s="1"/>
  <c r="G62" s="1"/>
  <c r="E59" i="5"/>
  <c r="F59" s="1"/>
  <c r="F60" s="1"/>
  <c r="D63" i="4" l="1"/>
  <c r="D64" s="1"/>
  <c r="F64" s="1"/>
  <c r="E61" i="5"/>
  <c r="F61" s="1"/>
  <c r="F63" i="4" l="1"/>
  <c r="G63" s="1"/>
  <c r="G64" s="1"/>
  <c r="D65" s="1"/>
  <c r="F65" s="1"/>
  <c r="G65" s="1"/>
  <c r="F62" i="5"/>
  <c r="D66" i="4" l="1"/>
  <c r="D67" s="1"/>
  <c r="F67" s="1"/>
  <c r="F63" i="5"/>
  <c r="F66" i="4" l="1"/>
  <c r="G66" s="1"/>
  <c r="G67" s="1"/>
  <c r="D68" s="1"/>
  <c r="F64" i="5"/>
  <c r="C65" l="1"/>
  <c r="D69" i="4"/>
  <c r="F68"/>
  <c r="G68" s="1"/>
  <c r="E65" i="5" l="1"/>
  <c r="F65" s="1"/>
  <c r="C66"/>
  <c r="C67" s="1"/>
  <c r="C68" s="1"/>
  <c r="C69" s="1"/>
  <c r="C70" s="1"/>
  <c r="C71" s="1"/>
  <c r="C72" s="1"/>
  <c r="C73" s="1"/>
  <c r="C74" s="1"/>
  <c r="C75" s="1"/>
  <c r="C76" s="1"/>
  <c r="C77" s="1"/>
  <c r="D70" i="4"/>
  <c r="F70" s="1"/>
  <c r="F69"/>
  <c r="G69" s="1"/>
  <c r="C78" i="5" l="1"/>
  <c r="E77"/>
  <c r="G70" i="4"/>
  <c r="D71" s="1"/>
  <c r="D72" s="1"/>
  <c r="E66" i="5"/>
  <c r="F66" s="1"/>
  <c r="E67"/>
  <c r="C79" l="1"/>
  <c r="E79" s="1"/>
  <c r="E78"/>
  <c r="F71" i="4"/>
  <c r="G71" s="1"/>
  <c r="F67" i="5"/>
  <c r="E68"/>
  <c r="D73" i="4"/>
  <c r="F73" s="1"/>
  <c r="F72"/>
  <c r="G72" s="1"/>
  <c r="G73" l="1"/>
  <c r="D74" s="1"/>
  <c r="F74" s="1"/>
  <c r="G74" s="1"/>
  <c r="F68" i="5"/>
  <c r="E69"/>
  <c r="D75" i="4" l="1"/>
  <c r="D76" s="1"/>
  <c r="F76" s="1"/>
  <c r="F69" i="5"/>
  <c r="E70"/>
  <c r="F70" l="1"/>
  <c r="F75" i="4"/>
  <c r="G75" s="1"/>
  <c r="G76" s="1"/>
  <c r="D77" s="1"/>
  <c r="E71" i="5"/>
  <c r="F71" s="1"/>
  <c r="E72" l="1"/>
  <c r="F72" s="1"/>
  <c r="F77" i="4"/>
  <c r="G77" s="1"/>
  <c r="D78"/>
  <c r="E73" i="5" l="1"/>
  <c r="F73" s="1"/>
  <c r="D79" i="4"/>
  <c r="F79" s="1"/>
  <c r="F78"/>
  <c r="G78" s="1"/>
  <c r="E74" i="5" l="1"/>
  <c r="F74" s="1"/>
  <c r="G79" i="4"/>
  <c r="E75" i="5" l="1"/>
  <c r="F75" s="1"/>
  <c r="E76" l="1"/>
  <c r="F76" s="1"/>
  <c r="F77" l="1"/>
  <c r="F78" l="1"/>
  <c r="E17" l="1"/>
  <c r="F17" i="4"/>
  <c r="F79" i="5" l="1"/>
  <c r="F17" s="1"/>
  <c r="H17" s="1"/>
  <c r="I20" s="1"/>
  <c r="G17" i="4"/>
  <c r="J17" s="1"/>
  <c r="K20" s="1"/>
  <c r="K21" l="1"/>
  <c r="M20"/>
  <c r="N20" s="1"/>
  <c r="I21" i="5"/>
  <c r="K20"/>
  <c r="L20" s="1"/>
  <c r="K22" i="4" l="1"/>
  <c r="M22" s="1"/>
  <c r="M21"/>
  <c r="N21" s="1"/>
  <c r="I22" i="5"/>
  <c r="K21"/>
  <c r="L21" s="1"/>
  <c r="N22" i="4" l="1"/>
  <c r="K23" s="1"/>
  <c r="M23" s="1"/>
  <c r="N23" s="1"/>
  <c r="I23" i="5"/>
  <c r="K22"/>
  <c r="L22" s="1"/>
  <c r="K24" i="4" l="1"/>
  <c r="K25" s="1"/>
  <c r="M25" s="1"/>
  <c r="M24"/>
  <c r="N24" s="1"/>
  <c r="K23" i="5"/>
  <c r="L23" s="1"/>
  <c r="I24"/>
  <c r="N25" i="4" l="1"/>
  <c r="K26" s="1"/>
  <c r="K24" i="5"/>
  <c r="L24" s="1"/>
  <c r="I25"/>
  <c r="K27" i="4" l="1"/>
  <c r="M26"/>
  <c r="N26" s="1"/>
  <c r="K25" i="5"/>
  <c r="L25" s="1"/>
  <c r="I26"/>
  <c r="K28" i="4" l="1"/>
  <c r="M28" s="1"/>
  <c r="M27"/>
  <c r="N27" s="1"/>
  <c r="I27" i="5"/>
  <c r="K26"/>
  <c r="L26"/>
  <c r="N28" i="4" l="1"/>
  <c r="K29" s="1"/>
  <c r="K27" i="5"/>
  <c r="L27" s="1"/>
  <c r="I28"/>
  <c r="M29" i="4" l="1"/>
  <c r="N29" s="1"/>
  <c r="K30"/>
  <c r="K28" i="5"/>
  <c r="L28" s="1"/>
  <c r="I29"/>
  <c r="M30" i="4" l="1"/>
  <c r="N30" s="1"/>
  <c r="K31"/>
  <c r="M31" s="1"/>
  <c r="K29" i="5"/>
  <c r="L29" s="1"/>
  <c r="I30"/>
  <c r="N31" i="4" l="1"/>
  <c r="K32" s="1"/>
  <c r="K33" s="1"/>
  <c r="K30" i="5"/>
  <c r="I31"/>
  <c r="L30"/>
  <c r="M32" i="4" l="1"/>
  <c r="N32" s="1"/>
  <c r="K34"/>
  <c r="M34" s="1"/>
  <c r="M33"/>
  <c r="N33" s="1"/>
  <c r="I32" i="5"/>
  <c r="K31"/>
  <c r="L31" s="1"/>
  <c r="N34" i="4" l="1"/>
  <c r="K35" s="1"/>
  <c r="K36" s="1"/>
  <c r="M35"/>
  <c r="N35" s="1"/>
  <c r="I33" i="5"/>
  <c r="K32"/>
  <c r="L32" s="1"/>
  <c r="K37" i="4" l="1"/>
  <c r="M37" s="1"/>
  <c r="M36"/>
  <c r="N36" s="1"/>
  <c r="I34" i="5"/>
  <c r="K34" s="1"/>
  <c r="K33"/>
  <c r="L33" s="1"/>
  <c r="N37" i="4" l="1"/>
  <c r="K38" s="1"/>
  <c r="M38" s="1"/>
  <c r="N38" s="1"/>
  <c r="L34" i="5"/>
  <c r="I35" s="1"/>
  <c r="K35" s="1"/>
  <c r="L35" s="1"/>
  <c r="I36"/>
  <c r="K39" i="4" l="1"/>
  <c r="K40"/>
  <c r="M40" s="1"/>
  <c r="M39"/>
  <c r="N39" s="1"/>
  <c r="K36" i="5"/>
  <c r="I37"/>
  <c r="L36"/>
  <c r="N40" i="4" l="1"/>
  <c r="K41" s="1"/>
  <c r="K42" s="1"/>
  <c r="I38" i="5"/>
  <c r="K37"/>
  <c r="L37" s="1"/>
  <c r="M41" i="4" l="1"/>
  <c r="N41" s="1"/>
  <c r="K43"/>
  <c r="M43" s="1"/>
  <c r="M42"/>
  <c r="N42" s="1"/>
  <c r="N43" s="1"/>
  <c r="K44" s="1"/>
  <c r="K38" i="5"/>
  <c r="L38" s="1"/>
  <c r="I39"/>
  <c r="K45" i="4" l="1"/>
  <c r="M44"/>
  <c r="N44" s="1"/>
  <c r="I40" i="5"/>
  <c r="K39"/>
  <c r="L39" s="1"/>
  <c r="M45" i="4" l="1"/>
  <c r="N45" s="1"/>
  <c r="K46"/>
  <c r="M46" s="1"/>
  <c r="K40" i="5"/>
  <c r="L40" s="1"/>
  <c r="I41"/>
  <c r="N46" i="4" l="1"/>
  <c r="K47" s="1"/>
  <c r="K48" s="1"/>
  <c r="K41" i="5"/>
  <c r="L41" s="1"/>
  <c r="I42"/>
  <c r="M47" i="4" l="1"/>
  <c r="N47" s="1"/>
  <c r="K49"/>
  <c r="M49" s="1"/>
  <c r="M48"/>
  <c r="N48" s="1"/>
  <c r="N49" s="1"/>
  <c r="K50" s="1"/>
  <c r="I43" i="5"/>
  <c r="K42"/>
  <c r="L42" s="1"/>
  <c r="K51" i="4" l="1"/>
  <c r="M50"/>
  <c r="N50" s="1"/>
  <c r="I44" i="5"/>
  <c r="K43"/>
  <c r="L43" s="1"/>
  <c r="K52" i="4" l="1"/>
  <c r="M52" s="1"/>
  <c r="M51"/>
  <c r="N51" s="1"/>
  <c r="K44" i="5"/>
  <c r="L44" s="1"/>
  <c r="I45"/>
  <c r="N52" i="4" l="1"/>
  <c r="K53" s="1"/>
  <c r="I46" i="5"/>
  <c r="K45"/>
  <c r="L45" s="1"/>
  <c r="K54" i="4" l="1"/>
  <c r="M53"/>
  <c r="N53" s="1"/>
  <c r="K46" i="5"/>
  <c r="L46" s="1"/>
  <c r="I47"/>
  <c r="K55" i="4" l="1"/>
  <c r="M55" s="1"/>
  <c r="M54"/>
  <c r="N54" s="1"/>
  <c r="K47" i="5"/>
  <c r="I48"/>
  <c r="L47"/>
  <c r="N55" i="4" l="1"/>
  <c r="K56" s="1"/>
  <c r="K48" i="5"/>
  <c r="L48" s="1"/>
  <c r="I49"/>
  <c r="K49" s="1"/>
  <c r="K57" i="4" l="1"/>
  <c r="M56"/>
  <c r="N56" s="1"/>
  <c r="L49" i="5"/>
  <c r="I50" s="1"/>
  <c r="M57" i="4" l="1"/>
  <c r="N57" s="1"/>
  <c r="K58"/>
  <c r="M58" s="1"/>
  <c r="K50" i="5"/>
  <c r="L50" s="1"/>
  <c r="I51"/>
  <c r="N58" i="4" l="1"/>
  <c r="K59" s="1"/>
  <c r="I52" i="5"/>
  <c r="K51"/>
  <c r="L51" s="1"/>
  <c r="K60" i="4" l="1"/>
  <c r="M59"/>
  <c r="N59" s="1"/>
  <c r="I53" i="5"/>
  <c r="K52"/>
  <c r="L52" s="1"/>
  <c r="M60" i="4" l="1"/>
  <c r="N60" s="1"/>
  <c r="N61" s="1"/>
  <c r="K62" s="1"/>
  <c r="K61"/>
  <c r="M61" s="1"/>
  <c r="I54" i="5"/>
  <c r="K53"/>
  <c r="L53" s="1"/>
  <c r="K63" i="4" l="1"/>
  <c r="M62"/>
  <c r="N62" s="1"/>
  <c r="K54" i="5"/>
  <c r="L54" s="1"/>
  <c r="I55"/>
  <c r="M63" i="4" l="1"/>
  <c r="N63" s="1"/>
  <c r="N64" s="1"/>
  <c r="K65" s="1"/>
  <c r="K64"/>
  <c r="M64" s="1"/>
  <c r="I56" i="5"/>
  <c r="K55"/>
  <c r="L55"/>
  <c r="K66" i="4" l="1"/>
  <c r="M65"/>
  <c r="N65" s="1"/>
  <c r="I57" i="5"/>
  <c r="K56"/>
  <c r="L56" s="1"/>
  <c r="K67" i="4" l="1"/>
  <c r="M67" s="1"/>
  <c r="M66"/>
  <c r="N66" s="1"/>
  <c r="K57" i="5"/>
  <c r="L57" s="1"/>
  <c r="I58"/>
  <c r="N67" i="4" l="1"/>
  <c r="K68" s="1"/>
  <c r="I59" i="5"/>
  <c r="K58"/>
  <c r="L58" s="1"/>
  <c r="K69" i="4" l="1"/>
  <c r="M68"/>
  <c r="N68" s="1"/>
  <c r="K59" i="5"/>
  <c r="L59" s="1"/>
  <c r="I60"/>
  <c r="M69" i="4" l="1"/>
  <c r="N69" s="1"/>
  <c r="K70"/>
  <c r="M70" s="1"/>
  <c r="K60" i="5"/>
  <c r="I61"/>
  <c r="L60"/>
  <c r="N70" i="4" l="1"/>
  <c r="K71" s="1"/>
  <c r="K72" s="1"/>
  <c r="I62" i="5"/>
  <c r="K61"/>
  <c r="L61" s="1"/>
  <c r="M71" i="4" l="1"/>
  <c r="N71" s="1"/>
  <c r="K73"/>
  <c r="M73" s="1"/>
  <c r="M72"/>
  <c r="I63" i="5"/>
  <c r="K62"/>
  <c r="L62" s="1"/>
  <c r="N72" i="4" l="1"/>
  <c r="N73" s="1"/>
  <c r="K74" s="1"/>
  <c r="M74" s="1"/>
  <c r="N74" s="1"/>
  <c r="K63" i="5"/>
  <c r="L63" s="1"/>
  <c r="I64"/>
  <c r="K64" s="1"/>
  <c r="K75" i="4" l="1"/>
  <c r="M75"/>
  <c r="N75" s="1"/>
  <c r="K76"/>
  <c r="M76" s="1"/>
  <c r="L64" i="5"/>
  <c r="I65" s="1"/>
  <c r="N76" i="4" l="1"/>
  <c r="K77" s="1"/>
  <c r="K78" s="1"/>
  <c r="I66" i="5"/>
  <c r="K65"/>
  <c r="L65" s="1"/>
  <c r="M77" i="4" l="1"/>
  <c r="N77" s="1"/>
  <c r="M78"/>
  <c r="K79"/>
  <c r="M79" s="1"/>
  <c r="K66" i="5"/>
  <c r="L66" s="1"/>
  <c r="I67"/>
  <c r="N78" i="4" l="1"/>
  <c r="N79" s="1"/>
  <c r="I68" i="5"/>
  <c r="K67"/>
  <c r="L67" s="1"/>
  <c r="K68" l="1"/>
  <c r="L68" s="1"/>
  <c r="I69"/>
  <c r="K69" l="1"/>
  <c r="L69" s="1"/>
  <c r="I70"/>
  <c r="I71" l="1"/>
  <c r="K70"/>
  <c r="L70" s="1"/>
  <c r="I72" l="1"/>
  <c r="K71"/>
  <c r="L71" s="1"/>
  <c r="I73" l="1"/>
  <c r="K72"/>
  <c r="L72" s="1"/>
  <c r="I74" l="1"/>
  <c r="K73"/>
  <c r="L73" s="1"/>
  <c r="I75" l="1"/>
  <c r="K74"/>
  <c r="L74" s="1"/>
  <c r="K75" l="1"/>
  <c r="L75" s="1"/>
  <c r="I76"/>
  <c r="I77" l="1"/>
  <c r="K76"/>
  <c r="L76"/>
  <c r="K77" l="1"/>
  <c r="L77" s="1"/>
  <c r="I78"/>
  <c r="M17" i="4"/>
  <c r="I79" i="5" l="1"/>
  <c r="K79" s="1"/>
  <c r="K78"/>
  <c r="L78"/>
  <c r="L79" s="1"/>
  <c r="N17" i="4"/>
  <c r="Q17" s="1"/>
  <c r="R20" s="1"/>
  <c r="R21" l="1"/>
  <c r="T20"/>
  <c r="U20" s="1"/>
  <c r="R22" l="1"/>
  <c r="T22" s="1"/>
  <c r="T21"/>
  <c r="U21" s="1"/>
  <c r="K17" i="5"/>
  <c r="U22" i="4" l="1"/>
  <c r="R23" s="1"/>
  <c r="R24" s="1"/>
  <c r="T23"/>
  <c r="U23" s="1"/>
  <c r="L17" i="5"/>
  <c r="N17" s="1"/>
  <c r="O20" s="1"/>
  <c r="R25" i="4" l="1"/>
  <c r="T25" s="1"/>
  <c r="T24"/>
  <c r="U24"/>
  <c r="U25" s="1"/>
  <c r="R26" s="1"/>
  <c r="Q20" i="5"/>
  <c r="R20" s="1"/>
  <c r="O21"/>
  <c r="R27" i="4" l="1"/>
  <c r="T26"/>
  <c r="U26" s="1"/>
  <c r="O22" i="5"/>
  <c r="Q21"/>
  <c r="R21" s="1"/>
  <c r="T27" i="4" l="1"/>
  <c r="R28"/>
  <c r="T28" s="1"/>
  <c r="U27"/>
  <c r="Q22" i="5"/>
  <c r="R22" s="1"/>
  <c r="O23"/>
  <c r="E20" i="3"/>
  <c r="F20" s="1"/>
  <c r="C21" s="1"/>
  <c r="E21" s="1"/>
  <c r="U28" i="4" l="1"/>
  <c r="R29" s="1"/>
  <c r="Q23" i="5"/>
  <c r="R23" s="1"/>
  <c r="O24"/>
  <c r="F21" i="3"/>
  <c r="C22" s="1"/>
  <c r="E22" s="1"/>
  <c r="R30" i="4" l="1"/>
  <c r="T29"/>
  <c r="U29" s="1"/>
  <c r="Q24" i="5"/>
  <c r="R24" s="1"/>
  <c r="O25"/>
  <c r="F22" i="3"/>
  <c r="R31" i="4" l="1"/>
  <c r="T31" s="1"/>
  <c r="T30"/>
  <c r="U30" s="1"/>
  <c r="Q25" i="5"/>
  <c r="R25" s="1"/>
  <c r="O26"/>
  <c r="C23" i="3"/>
  <c r="E23" s="1"/>
  <c r="F23" s="1"/>
  <c r="C24" s="1"/>
  <c r="E24" s="1"/>
  <c r="F24" s="1"/>
  <c r="U31" i="4" l="1"/>
  <c r="R32" s="1"/>
  <c r="R33" s="1"/>
  <c r="O27" i="5"/>
  <c r="Q26"/>
  <c r="R26" s="1"/>
  <c r="C30" i="3"/>
  <c r="E30" s="1"/>
  <c r="C25"/>
  <c r="E25" s="1"/>
  <c r="T32" i="4" l="1"/>
  <c r="U32" s="1"/>
  <c r="R34"/>
  <c r="T34" s="1"/>
  <c r="T33"/>
  <c r="U33" s="1"/>
  <c r="Q27" i="5"/>
  <c r="R27" s="1"/>
  <c r="O28"/>
  <c r="F25" i="3"/>
  <c r="U34" i="4" l="1"/>
  <c r="R35" s="1"/>
  <c r="T35" s="1"/>
  <c r="U35" s="1"/>
  <c r="Q28" i="5"/>
  <c r="R28" s="1"/>
  <c r="O29"/>
  <c r="C26" i="3"/>
  <c r="E26" s="1"/>
  <c r="R36" i="4" l="1"/>
  <c r="R37" s="1"/>
  <c r="T37" s="1"/>
  <c r="Q29" i="5"/>
  <c r="R29" s="1"/>
  <c r="O30"/>
  <c r="C27" i="3"/>
  <c r="E27" s="1"/>
  <c r="F26"/>
  <c r="T36" i="4" l="1"/>
  <c r="U36" s="1"/>
  <c r="U37" s="1"/>
  <c r="R38" s="1"/>
  <c r="Q30" i="5"/>
  <c r="R30" s="1"/>
  <c r="O31"/>
  <c r="F27" i="3"/>
  <c r="C28" s="1"/>
  <c r="E28" s="1"/>
  <c r="R39" i="4" l="1"/>
  <c r="T38"/>
  <c r="U38" s="1"/>
  <c r="T39"/>
  <c r="U39" s="1"/>
  <c r="R40"/>
  <c r="T40" s="1"/>
  <c r="O32" i="5"/>
  <c r="Q31"/>
  <c r="R31" s="1"/>
  <c r="F28" i="3"/>
  <c r="C29" s="1"/>
  <c r="E29" s="1"/>
  <c r="U40" i="4" l="1"/>
  <c r="R41" s="1"/>
  <c r="T41" s="1"/>
  <c r="U41" s="1"/>
  <c r="O33" i="5"/>
  <c r="Q32"/>
  <c r="R32" s="1"/>
  <c r="F29" i="3"/>
  <c r="F30" s="1"/>
  <c r="R42" i="4" l="1"/>
  <c r="R43" s="1"/>
  <c r="T43" s="1"/>
  <c r="T42"/>
  <c r="U42" s="1"/>
  <c r="O34" i="5"/>
  <c r="Q34" s="1"/>
  <c r="Q33"/>
  <c r="R33" s="1"/>
  <c r="C31" i="3"/>
  <c r="E31" s="1"/>
  <c r="F31" s="1"/>
  <c r="R34" i="5" l="1"/>
  <c r="O35" s="1"/>
  <c r="O36" s="1"/>
  <c r="U43" i="4"/>
  <c r="R44" s="1"/>
  <c r="Q35" i="5"/>
  <c r="R35" s="1"/>
  <c r="C32" i="3"/>
  <c r="R45" i="4" l="1"/>
  <c r="T44"/>
  <c r="U44" s="1"/>
  <c r="O37" i="5"/>
  <c r="Q36"/>
  <c r="R36" s="1"/>
  <c r="E32" i="3"/>
  <c r="F32" s="1"/>
  <c r="C33" s="1"/>
  <c r="R46" i="4" l="1"/>
  <c r="T46" s="1"/>
  <c r="T45"/>
  <c r="U45" s="1"/>
  <c r="O38" i="5"/>
  <c r="Q37"/>
  <c r="R37" s="1"/>
  <c r="E33" i="3"/>
  <c r="F33" s="1"/>
  <c r="C34" s="1"/>
  <c r="U46" i="4" l="1"/>
  <c r="R47" s="1"/>
  <c r="Q38" i="5"/>
  <c r="R38" s="1"/>
  <c r="O39"/>
  <c r="E34" i="3"/>
  <c r="F34" s="1"/>
  <c r="C35" s="1"/>
  <c r="E35" s="1"/>
  <c r="F35" s="1"/>
  <c r="T47" i="4" l="1"/>
  <c r="U47" s="1"/>
  <c r="R48"/>
  <c r="O40" i="5"/>
  <c r="Q39"/>
  <c r="R39" s="1"/>
  <c r="C36" i="3"/>
  <c r="E36" s="1"/>
  <c r="R49" i="4" l="1"/>
  <c r="T49" s="1"/>
  <c r="T48"/>
  <c r="U48" s="1"/>
  <c r="O41" i="5"/>
  <c r="Q40"/>
  <c r="R40" s="1"/>
  <c r="F36" i="3"/>
  <c r="C37" s="1"/>
  <c r="E37" s="1"/>
  <c r="U49" i="4" l="1"/>
  <c r="R50" s="1"/>
  <c r="Q41" i="5"/>
  <c r="R41" s="1"/>
  <c r="O42"/>
  <c r="F37" i="3"/>
  <c r="C38" s="1"/>
  <c r="E38" s="1"/>
  <c r="R51" i="4" l="1"/>
  <c r="T50"/>
  <c r="U50" s="1"/>
  <c r="O43" i="5"/>
  <c r="Q42"/>
  <c r="R42" s="1"/>
  <c r="F38" i="3"/>
  <c r="C39" s="1"/>
  <c r="E39" s="1"/>
  <c r="T51" i="4" l="1"/>
  <c r="U51" s="1"/>
  <c r="R52"/>
  <c r="T52" s="1"/>
  <c r="O44" i="5"/>
  <c r="Q43"/>
  <c r="R43" s="1"/>
  <c r="F39" i="3"/>
  <c r="C40" s="1"/>
  <c r="E40" s="1"/>
  <c r="U52" i="4" l="1"/>
  <c r="R53" s="1"/>
  <c r="R54" s="1"/>
  <c r="T53"/>
  <c r="U53" s="1"/>
  <c r="Q44" i="5"/>
  <c r="R44" s="1"/>
  <c r="O45"/>
  <c r="F40" i="3"/>
  <c r="C41" s="1"/>
  <c r="E41" s="1"/>
  <c r="R55" i="4" l="1"/>
  <c r="T55" s="1"/>
  <c r="T54"/>
  <c r="U54" s="1"/>
  <c r="O46" i="5"/>
  <c r="Q45"/>
  <c r="R45" s="1"/>
  <c r="F41" i="3"/>
  <c r="C42" s="1"/>
  <c r="E42" s="1"/>
  <c r="U55" i="4" l="1"/>
  <c r="R56" s="1"/>
  <c r="O47" i="5"/>
  <c r="Q46"/>
  <c r="R46" s="1"/>
  <c r="F42" i="3"/>
  <c r="C43" s="1"/>
  <c r="E43" s="1"/>
  <c r="R57" i="4" l="1"/>
  <c r="T56"/>
  <c r="U56" s="1"/>
  <c r="Q47" i="5"/>
  <c r="R47" s="1"/>
  <c r="O48"/>
  <c r="F43" i="3"/>
  <c r="C44" s="1"/>
  <c r="E44" s="1"/>
  <c r="R58" i="4" l="1"/>
  <c r="T58" s="1"/>
  <c r="T57"/>
  <c r="U57" s="1"/>
  <c r="O49" i="5"/>
  <c r="Q49" s="1"/>
  <c r="Q48"/>
  <c r="R48" s="1"/>
  <c r="F44" i="3"/>
  <c r="C45" s="1"/>
  <c r="E45" s="1"/>
  <c r="U58" i="4" l="1"/>
  <c r="R59" s="1"/>
  <c r="R49" i="5"/>
  <c r="O50" s="1"/>
  <c r="O51" s="1"/>
  <c r="Q50"/>
  <c r="R50" s="1"/>
  <c r="F45" i="3"/>
  <c r="C46" s="1"/>
  <c r="E46" s="1"/>
  <c r="R60" i="4" l="1"/>
  <c r="T59"/>
  <c r="U59" s="1"/>
  <c r="O52" i="5"/>
  <c r="Q51"/>
  <c r="R51" s="1"/>
  <c r="F46" i="3"/>
  <c r="R61" i="4" l="1"/>
  <c r="T61" s="1"/>
  <c r="T60"/>
  <c r="U60" s="1"/>
  <c r="O53" i="5"/>
  <c r="Q52"/>
  <c r="R52" s="1"/>
  <c r="C47" i="3"/>
  <c r="E47" s="1"/>
  <c r="F47" s="1"/>
  <c r="U61" i="4" l="1"/>
  <c r="R62" s="1"/>
  <c r="O54" i="5"/>
  <c r="Q53"/>
  <c r="R53" s="1"/>
  <c r="C48" i="3"/>
  <c r="E48" s="1"/>
  <c r="F48" s="1"/>
  <c r="R63" i="4" l="1"/>
  <c r="T62"/>
  <c r="U62" s="1"/>
  <c r="Q54" i="5"/>
  <c r="R54" s="1"/>
  <c r="O55"/>
  <c r="C49" i="3"/>
  <c r="E49" s="1"/>
  <c r="F49" s="1"/>
  <c r="R64" i="4" l="1"/>
  <c r="T64" s="1"/>
  <c r="T63"/>
  <c r="U63" s="1"/>
  <c r="O56" i="5"/>
  <c r="Q55"/>
  <c r="R55" s="1"/>
  <c r="C50" i="3"/>
  <c r="E50" s="1"/>
  <c r="F50" s="1"/>
  <c r="U64" i="4" l="1"/>
  <c r="R65" s="1"/>
  <c r="O57" i="5"/>
  <c r="Q56"/>
  <c r="R56" s="1"/>
  <c r="C51" i="3"/>
  <c r="E51" s="1"/>
  <c r="F51" s="1"/>
  <c r="R66" i="4" l="1"/>
  <c r="T65"/>
  <c r="U65" s="1"/>
  <c r="O58" i="5"/>
  <c r="Q57"/>
  <c r="R57" s="1"/>
  <c r="C52" i="3"/>
  <c r="E52" s="1"/>
  <c r="F52" s="1"/>
  <c r="R67" i="4" l="1"/>
  <c r="T67" s="1"/>
  <c r="T66"/>
  <c r="U66" s="1"/>
  <c r="O59" i="5"/>
  <c r="Q58"/>
  <c r="R58" s="1"/>
  <c r="C53" i="3"/>
  <c r="E53" s="1"/>
  <c r="F53" s="1"/>
  <c r="U67" i="4" l="1"/>
  <c r="R68" s="1"/>
  <c r="Q59" i="5"/>
  <c r="R59" s="1"/>
  <c r="O60"/>
  <c r="C54" i="3"/>
  <c r="E54" s="1"/>
  <c r="F54" s="1"/>
  <c r="R69" i="4" l="1"/>
  <c r="T68"/>
  <c r="U68" s="1"/>
  <c r="O61" i="5"/>
  <c r="Q60"/>
  <c r="R60" s="1"/>
  <c r="C60" i="3"/>
  <c r="E60" s="1"/>
  <c r="C55"/>
  <c r="E55" s="1"/>
  <c r="F55" s="1"/>
  <c r="T69" i="4" l="1"/>
  <c r="U69" s="1"/>
  <c r="R70"/>
  <c r="T70" s="1"/>
  <c r="O62" i="5"/>
  <c r="Q61"/>
  <c r="R61" s="1"/>
  <c r="C56" i="3"/>
  <c r="E56" s="1"/>
  <c r="F56" s="1"/>
  <c r="U70" i="4" l="1"/>
  <c r="R71" s="1"/>
  <c r="R72" s="1"/>
  <c r="Q62" i="5"/>
  <c r="R62" s="1"/>
  <c r="O63"/>
  <c r="C57" i="3"/>
  <c r="E57" s="1"/>
  <c r="F57" s="1"/>
  <c r="T71" i="4" l="1"/>
  <c r="U71" s="1"/>
  <c r="R73"/>
  <c r="T73" s="1"/>
  <c r="T72"/>
  <c r="U72" s="1"/>
  <c r="Q63" i="5"/>
  <c r="R63" s="1"/>
  <c r="O64"/>
  <c r="Q64" s="1"/>
  <c r="C58" i="3"/>
  <c r="E58" s="1"/>
  <c r="F58" s="1"/>
  <c r="U73" i="4" l="1"/>
  <c r="R74" s="1"/>
  <c r="R64" i="5"/>
  <c r="O65" s="1"/>
  <c r="O66" s="1"/>
  <c r="Q65"/>
  <c r="R65" s="1"/>
  <c r="C59" i="3"/>
  <c r="E59" s="1"/>
  <c r="F59" s="1"/>
  <c r="F60" s="1"/>
  <c r="R75" i="4" l="1"/>
  <c r="T74"/>
  <c r="U74" s="1"/>
  <c r="O67" i="5"/>
  <c r="Q66"/>
  <c r="R66" s="1"/>
  <c r="C61" i="3"/>
  <c r="E61" s="1"/>
  <c r="F61" s="1"/>
  <c r="R76" i="4" l="1"/>
  <c r="T76" s="1"/>
  <c r="T75"/>
  <c r="U75" s="1"/>
  <c r="Q67" i="5"/>
  <c r="R67" s="1"/>
  <c r="O68"/>
  <c r="C62" i="3"/>
  <c r="U76" i="4" l="1"/>
  <c r="R77" s="1"/>
  <c r="R78" s="1"/>
  <c r="Q68" i="5"/>
  <c r="R68" s="1"/>
  <c r="O69"/>
  <c r="E62" i="3"/>
  <c r="F62" s="1"/>
  <c r="C63" s="1"/>
  <c r="T77" i="4" l="1"/>
  <c r="U77" s="1"/>
  <c r="R79"/>
  <c r="T79" s="1"/>
  <c r="T78"/>
  <c r="U78" s="1"/>
  <c r="Q69" i="5"/>
  <c r="R69" s="1"/>
  <c r="O70"/>
  <c r="E63" i="3"/>
  <c r="F63" s="1"/>
  <c r="C64" s="1"/>
  <c r="U79" i="4" l="1"/>
  <c r="Q70" i="5"/>
  <c r="R70" s="1"/>
  <c r="O71"/>
  <c r="E64" i="3"/>
  <c r="F64" s="1"/>
  <c r="C65" s="1"/>
  <c r="E65" s="1"/>
  <c r="F65" s="1"/>
  <c r="Q71" i="5" l="1"/>
  <c r="R71" s="1"/>
  <c r="O72"/>
  <c r="C66" i="3"/>
  <c r="O73" i="5" l="1"/>
  <c r="Q72"/>
  <c r="R72" s="1"/>
  <c r="O74" l="1"/>
  <c r="Q73"/>
  <c r="R73" s="1"/>
  <c r="Q74" l="1"/>
  <c r="R74" s="1"/>
  <c r="O75"/>
  <c r="T17" i="4"/>
  <c r="O76" i="5" l="1"/>
  <c r="Q75"/>
  <c r="R75" s="1"/>
  <c r="U17" i="4"/>
  <c r="O77" i="5" l="1"/>
  <c r="Q76"/>
  <c r="R76" s="1"/>
  <c r="O78" l="1"/>
  <c r="Q77"/>
  <c r="R77" s="1"/>
  <c r="O79" l="1"/>
  <c r="Q79" s="1"/>
  <c r="Q78"/>
  <c r="R78" l="1"/>
  <c r="R79" s="1"/>
  <c r="R17" s="1"/>
  <c r="Q17"/>
  <c r="E66" i="3" l="1"/>
  <c r="F66" s="1"/>
  <c r="C67" l="1"/>
  <c r="E67" s="1"/>
  <c r="F67" s="1"/>
  <c r="C68" l="1"/>
  <c r="E68" s="1"/>
  <c r="F68" s="1"/>
  <c r="C69" l="1"/>
  <c r="E69" s="1"/>
  <c r="F69" s="1"/>
  <c r="C70" l="1"/>
  <c r="E70" s="1"/>
  <c r="F70" s="1"/>
  <c r="C71" l="1"/>
  <c r="E71" s="1"/>
  <c r="F71" s="1"/>
  <c r="C72" l="1"/>
  <c r="E72" s="1"/>
  <c r="F72" s="1"/>
  <c r="C73" l="1"/>
  <c r="E73" s="1"/>
  <c r="F73" s="1"/>
  <c r="C74" l="1"/>
  <c r="E74" s="1"/>
  <c r="F74" s="1"/>
  <c r="C75" l="1"/>
  <c r="E75" s="1"/>
  <c r="F75" s="1"/>
  <c r="C76" l="1"/>
  <c r="E76" s="1"/>
  <c r="F76" s="1"/>
  <c r="C77" l="1"/>
  <c r="E77" l="1"/>
  <c r="F77" s="1"/>
  <c r="C78" s="1"/>
  <c r="E78" l="1"/>
  <c r="F78" s="1"/>
  <c r="C79" s="1"/>
  <c r="E17" l="1"/>
  <c r="E79"/>
  <c r="F79"/>
  <c r="F17" s="1"/>
  <c r="H17" s="1"/>
  <c r="I20" s="1"/>
  <c r="K20" s="1"/>
  <c r="L20" s="1"/>
  <c r="L21" l="1"/>
  <c r="I21"/>
  <c r="K21" s="1"/>
  <c r="I22" l="1"/>
  <c r="K22" s="1"/>
  <c r="L22" s="1"/>
  <c r="I23" s="1"/>
  <c r="K23" s="1"/>
  <c r="L23" s="1"/>
  <c r="I24" l="1"/>
  <c r="K24" s="1"/>
  <c r="L24" s="1"/>
  <c r="I25" l="1"/>
  <c r="K25" s="1"/>
  <c r="I30"/>
  <c r="K30" s="1"/>
  <c r="L25" l="1"/>
  <c r="L26" l="1"/>
  <c r="I27" s="1"/>
  <c r="K27" s="1"/>
  <c r="L27" s="1"/>
  <c r="I26"/>
  <c r="K26" s="1"/>
  <c r="I28" l="1"/>
  <c r="K28" s="1"/>
  <c r="L28" s="1"/>
  <c r="L29" l="1"/>
  <c r="L30" s="1"/>
  <c r="I31" s="1"/>
  <c r="K31" s="1"/>
  <c r="L31" s="1"/>
  <c r="I29"/>
  <c r="K29" s="1"/>
  <c r="I32" l="1"/>
  <c r="K32" s="1"/>
  <c r="L32" s="1"/>
  <c r="I33" l="1"/>
  <c r="K33" s="1"/>
  <c r="L33" s="1"/>
  <c r="I34" l="1"/>
  <c r="K34" s="1"/>
  <c r="L34" s="1"/>
  <c r="I35" s="1"/>
  <c r="K35" s="1"/>
  <c r="L35" s="1"/>
  <c r="I36" s="1"/>
  <c r="K36" s="1"/>
  <c r="L36" s="1"/>
  <c r="I37" s="1"/>
  <c r="K37" s="1"/>
  <c r="L37" s="1"/>
  <c r="I38" s="1"/>
  <c r="K38" s="1"/>
  <c r="L38" s="1"/>
  <c r="I39" s="1"/>
  <c r="K39" s="1"/>
  <c r="L39" s="1"/>
  <c r="I40" s="1"/>
  <c r="K40" s="1"/>
  <c r="L40" s="1"/>
  <c r="I41" s="1"/>
  <c r="K41" s="1"/>
  <c r="L41" s="1"/>
  <c r="I42" s="1"/>
  <c r="K42" s="1"/>
  <c r="L42" s="1"/>
  <c r="I43" s="1"/>
  <c r="K43" s="1"/>
  <c r="L43" s="1"/>
  <c r="I44" s="1"/>
  <c r="K44" s="1"/>
  <c r="L44" s="1"/>
  <c r="I45" s="1"/>
  <c r="K45" s="1"/>
  <c r="L45" s="1"/>
  <c r="I46" s="1"/>
  <c r="K46" s="1"/>
  <c r="L46" s="1"/>
  <c r="I47" s="1"/>
  <c r="K47" s="1"/>
  <c r="L47" s="1"/>
  <c r="I48" s="1"/>
  <c r="K48" s="1"/>
  <c r="L48" s="1"/>
  <c r="I49" s="1"/>
  <c r="K49" s="1"/>
  <c r="L49" s="1"/>
  <c r="I50" s="1"/>
  <c r="K50" s="1"/>
  <c r="L50" s="1"/>
  <c r="I51" s="1"/>
  <c r="K51" s="1"/>
  <c r="L51" s="1"/>
  <c r="I52" s="1"/>
  <c r="K52" s="1"/>
  <c r="L52" s="1"/>
  <c r="I53" s="1"/>
  <c r="K53" s="1"/>
  <c r="L53" s="1"/>
  <c r="I54" s="1"/>
  <c r="K54" s="1"/>
  <c r="L54" s="1"/>
  <c r="I60" l="1"/>
  <c r="K60" s="1"/>
  <c r="I55"/>
  <c r="K55" s="1"/>
  <c r="L55" s="1"/>
  <c r="I56" s="1"/>
  <c r="K56" s="1"/>
  <c r="L56" s="1"/>
  <c r="I57" s="1"/>
  <c r="K57" s="1"/>
  <c r="L57" s="1"/>
  <c r="I58" s="1"/>
  <c r="K58" s="1"/>
  <c r="L58" s="1"/>
  <c r="I59" s="1"/>
  <c r="K59" s="1"/>
  <c r="L59" s="1"/>
  <c r="L60" l="1"/>
  <c r="I61" s="1"/>
  <c r="K61" s="1"/>
  <c r="L61" s="1"/>
  <c r="I62" s="1"/>
  <c r="K62" s="1"/>
  <c r="L62" s="1"/>
  <c r="I63" s="1"/>
  <c r="K63" s="1"/>
  <c r="L63" s="1"/>
  <c r="I64" s="1"/>
  <c r="K64" s="1"/>
  <c r="L64" s="1"/>
  <c r="I65" s="1"/>
  <c r="K65" s="1"/>
  <c r="L65" s="1"/>
  <c r="I66" s="1"/>
  <c r="K66" s="1"/>
  <c r="L66" s="1"/>
  <c r="I67" s="1"/>
  <c r="K67" s="1"/>
  <c r="L67" s="1"/>
  <c r="I68" s="1"/>
  <c r="K68" s="1"/>
  <c r="L68" s="1"/>
  <c r="I69" s="1"/>
  <c r="K69" s="1"/>
  <c r="L69" s="1"/>
  <c r="I70" s="1"/>
  <c r="K70" s="1"/>
  <c r="L70" s="1"/>
  <c r="I71" s="1"/>
  <c r="K71" s="1"/>
  <c r="L71" s="1"/>
  <c r="I72" s="1"/>
  <c r="K72" s="1"/>
  <c r="L72" s="1"/>
  <c r="I73" s="1"/>
  <c r="K73" s="1"/>
  <c r="L73" s="1"/>
  <c r="I74" s="1"/>
  <c r="K74" s="1"/>
  <c r="L74" s="1"/>
  <c r="I75" s="1"/>
  <c r="K75" s="1"/>
  <c r="L75" s="1"/>
  <c r="I76" s="1"/>
  <c r="K76" s="1"/>
  <c r="L76" s="1"/>
  <c r="I77" s="1"/>
  <c r="K77" s="1"/>
  <c r="L77" s="1"/>
  <c r="I78" s="1"/>
  <c r="K78" s="1"/>
  <c r="L78" s="1"/>
  <c r="I79" s="1"/>
  <c r="K79" s="1"/>
  <c r="L79" s="1"/>
  <c r="L17" s="1"/>
  <c r="N17" s="1"/>
  <c r="O20" s="1"/>
  <c r="Q20" s="1"/>
  <c r="K17" l="1"/>
  <c r="R20"/>
  <c r="O21"/>
  <c r="Q21" s="1"/>
  <c r="R21" l="1"/>
  <c r="O22" s="1"/>
  <c r="Q22" s="1"/>
  <c r="R22" s="1"/>
  <c r="O23" l="1"/>
  <c r="Q23" s="1"/>
  <c r="R23" s="1"/>
  <c r="O24" l="1"/>
  <c r="Q24" s="1"/>
  <c r="R24" l="1"/>
  <c r="O25" l="1"/>
  <c r="Q25" s="1"/>
  <c r="R25" s="1"/>
  <c r="O30"/>
  <c r="Q30" s="1"/>
  <c r="R26" l="1"/>
  <c r="O26"/>
  <c r="Q26" s="1"/>
  <c r="O27" l="1"/>
  <c r="Q27" s="1"/>
  <c r="R27" s="1"/>
  <c r="O28" l="1"/>
  <c r="Q28" s="1"/>
  <c r="R28" s="1"/>
  <c r="R29" l="1"/>
  <c r="R30" s="1"/>
  <c r="O29"/>
  <c r="Q29" s="1"/>
  <c r="O31" l="1"/>
  <c r="Q31" s="1"/>
  <c r="R31" s="1"/>
  <c r="O32" l="1"/>
  <c r="Q32" s="1"/>
  <c r="R32" s="1"/>
  <c r="O33" l="1"/>
  <c r="Q33" s="1"/>
  <c r="R33" s="1"/>
  <c r="O34" l="1"/>
  <c r="Q34" s="1"/>
  <c r="R34" s="1"/>
  <c r="O35" l="1"/>
  <c r="Q35" s="1"/>
  <c r="R35" s="1"/>
  <c r="O36" s="1"/>
  <c r="Q36" s="1"/>
  <c r="R36" s="1"/>
  <c r="O37" s="1"/>
  <c r="Q37" s="1"/>
  <c r="R37" s="1"/>
  <c r="O38" s="1"/>
  <c r="Q38" s="1"/>
  <c r="R38" s="1"/>
  <c r="O39" s="1"/>
  <c r="Q39" s="1"/>
  <c r="R39" s="1"/>
  <c r="O40" s="1"/>
  <c r="Q40" s="1"/>
  <c r="R40" s="1"/>
  <c r="O41" l="1"/>
  <c r="Q41" s="1"/>
  <c r="R41" s="1"/>
  <c r="O42" l="1"/>
  <c r="Q42" s="1"/>
  <c r="R42" s="1"/>
  <c r="O43" l="1"/>
  <c r="Q43" s="1"/>
  <c r="R43" s="1"/>
  <c r="O44" l="1"/>
  <c r="Q44" s="1"/>
  <c r="R44" s="1"/>
  <c r="O45" l="1"/>
  <c r="Q45" s="1"/>
  <c r="R45" s="1"/>
  <c r="O46" s="1"/>
  <c r="Q46" s="1"/>
  <c r="R46" s="1"/>
  <c r="O47" s="1"/>
  <c r="Q47" s="1"/>
  <c r="R47" s="1"/>
  <c r="O48" s="1"/>
  <c r="Q48" s="1"/>
  <c r="R48" s="1"/>
  <c r="O49" s="1"/>
  <c r="Q49" s="1"/>
  <c r="R49" s="1"/>
  <c r="O50" s="1"/>
  <c r="Q50" s="1"/>
  <c r="R50" s="1"/>
  <c r="O51" s="1"/>
  <c r="Q51" s="1"/>
  <c r="R51" s="1"/>
  <c r="O52" s="1"/>
  <c r="Q52" s="1"/>
  <c r="R52" s="1"/>
  <c r="O53" s="1"/>
  <c r="Q53" s="1"/>
  <c r="R53" s="1"/>
  <c r="O54" s="1"/>
  <c r="Q54" s="1"/>
  <c r="R54" s="1"/>
  <c r="O60" l="1"/>
  <c r="Q60" s="1"/>
  <c r="O55"/>
  <c r="Q55" s="1"/>
  <c r="R55" s="1"/>
  <c r="O56" s="1"/>
  <c r="Q56" s="1"/>
  <c r="R56" s="1"/>
  <c r="O57" s="1"/>
  <c r="Q57" s="1"/>
  <c r="R57" s="1"/>
  <c r="O58" s="1"/>
  <c r="Q58" s="1"/>
  <c r="R58" s="1"/>
  <c r="O59" s="1"/>
  <c r="Q59" s="1"/>
  <c r="R59" s="1"/>
  <c r="R60" l="1"/>
  <c r="O61" s="1"/>
  <c r="Q61" s="1"/>
  <c r="R61" s="1"/>
  <c r="O62" s="1"/>
  <c r="Q62" s="1"/>
  <c r="R62" s="1"/>
  <c r="O63" s="1"/>
  <c r="Q63" s="1"/>
  <c r="R63" s="1"/>
  <c r="O64" s="1"/>
  <c r="Q64" s="1"/>
  <c r="R64" s="1"/>
  <c r="O65" s="1"/>
  <c r="Q65" s="1"/>
  <c r="R65" s="1"/>
  <c r="O66" s="1"/>
  <c r="Q66" s="1"/>
  <c r="R66" s="1"/>
  <c r="O67" s="1"/>
  <c r="Q67" s="1"/>
  <c r="R67" s="1"/>
  <c r="O68" s="1"/>
  <c r="Q68" s="1"/>
  <c r="R68" s="1"/>
  <c r="O69" s="1"/>
  <c r="Q69" s="1"/>
  <c r="R69" s="1"/>
  <c r="O70" s="1"/>
  <c r="Q70" s="1"/>
  <c r="R70" s="1"/>
  <c r="O71" s="1"/>
  <c r="Q71" s="1"/>
  <c r="R71" s="1"/>
  <c r="O72" s="1"/>
  <c r="Q72" s="1"/>
  <c r="R72" s="1"/>
  <c r="O73" s="1"/>
  <c r="Q73" s="1"/>
  <c r="R73" s="1"/>
  <c r="O74" s="1"/>
  <c r="Q74" s="1"/>
  <c r="R74" s="1"/>
  <c r="O75" s="1"/>
  <c r="Q75" s="1"/>
  <c r="R75" s="1"/>
  <c r="O76" s="1"/>
  <c r="Q76" s="1"/>
  <c r="R76" s="1"/>
  <c r="O77" s="1"/>
  <c r="Q77" s="1"/>
  <c r="R77" s="1"/>
  <c r="O78" s="1"/>
  <c r="Q78" s="1"/>
  <c r="R78" s="1"/>
  <c r="O79" s="1"/>
  <c r="Q79" s="1"/>
  <c r="R79" l="1"/>
  <c r="R17" s="1"/>
  <c r="Q17"/>
</calcChain>
</file>

<file path=xl/sharedStrings.xml><?xml version="1.0" encoding="utf-8"?>
<sst xmlns="http://schemas.openxmlformats.org/spreadsheetml/2006/main" count="222" uniqueCount="31">
  <si>
    <t>Risk:</t>
  </si>
  <si>
    <t>Balance</t>
  </si>
  <si>
    <t>Risk</t>
  </si>
  <si>
    <t>W/L</t>
  </si>
  <si>
    <t>Broker %</t>
  </si>
  <si>
    <t>Total W/L</t>
  </si>
  <si>
    <t>Final Balnace</t>
  </si>
  <si>
    <t>MONTH 1</t>
  </si>
  <si>
    <t>MONTH 2</t>
  </si>
  <si>
    <t>MONTH 3</t>
  </si>
  <si>
    <t>BINARY OPTIONS MONEY MANAGEMENT</t>
  </si>
  <si>
    <t>COMPOUND INTEREST</t>
  </si>
  <si>
    <t>Trade No.</t>
  </si>
  <si>
    <t>Invest</t>
  </si>
  <si>
    <t>% win trades:</t>
  </si>
  <si>
    <t>WEEK 2</t>
  </si>
  <si>
    <t>WEEK 3</t>
  </si>
  <si>
    <t>WEEK 4</t>
  </si>
  <si>
    <t>WEEK 1</t>
  </si>
  <si>
    <t>Trades per DAY:</t>
  </si>
  <si>
    <t>M</t>
  </si>
  <si>
    <t>T</t>
  </si>
  <si>
    <t>W</t>
  </si>
  <si>
    <t>F</t>
  </si>
  <si>
    <r>
      <rPr>
        <b/>
        <sz val="14"/>
        <color rgb="FFFF0000"/>
        <rFont val="Arial Narrow"/>
        <family val="2"/>
      </rPr>
      <t xml:space="preserve">EXAMPLE </t>
    </r>
    <r>
      <rPr>
        <b/>
        <sz val="14"/>
        <color theme="1"/>
        <rFont val="Arial Narrow"/>
        <family val="2"/>
      </rPr>
      <t xml:space="preserve">COMPOUND INTEREST </t>
    </r>
    <r>
      <rPr>
        <b/>
        <sz val="14"/>
        <color rgb="FFFF0000"/>
        <rFont val="Arial Narrow"/>
        <family val="2"/>
      </rPr>
      <t>PER WEEK</t>
    </r>
    <r>
      <rPr>
        <b/>
        <sz val="14"/>
        <color theme="1"/>
        <rFont val="Arial Narrow"/>
        <family val="2"/>
      </rPr>
      <t>: loosing 3 trades per week</t>
    </r>
  </si>
  <si>
    <r>
      <rPr>
        <b/>
        <sz val="14"/>
        <color rgb="FFFF0000"/>
        <rFont val="Arial Narrow"/>
        <family val="2"/>
      </rPr>
      <t>EXAMPLE</t>
    </r>
    <r>
      <rPr>
        <b/>
        <sz val="14"/>
        <color theme="1" tint="4.9989318521683403E-2"/>
        <rFont val="Arial Narrow"/>
        <family val="2"/>
      </rPr>
      <t xml:space="preserve"> COMPOUND INTEREST </t>
    </r>
    <r>
      <rPr>
        <b/>
        <sz val="14"/>
        <color rgb="FFFF0000"/>
        <rFont val="Arial Narrow"/>
        <family val="2"/>
      </rPr>
      <t>PER DAY</t>
    </r>
    <r>
      <rPr>
        <b/>
        <sz val="14"/>
        <color theme="1" tint="4.9989318521683403E-2"/>
        <rFont val="Arial Narrow"/>
        <family val="2"/>
      </rPr>
      <t>: loosing 3 trades per week</t>
    </r>
  </si>
  <si>
    <r>
      <rPr>
        <b/>
        <sz val="12"/>
        <color rgb="FFFF0000"/>
        <rFont val="Arial Narrow"/>
        <family val="2"/>
      </rPr>
      <t xml:space="preserve">EXAMPLE </t>
    </r>
    <r>
      <rPr>
        <b/>
        <sz val="12"/>
        <color theme="1"/>
        <rFont val="Arial Narrow"/>
        <family val="2"/>
      </rPr>
      <t xml:space="preserve">COMPOUND INTEREST </t>
    </r>
    <r>
      <rPr>
        <b/>
        <sz val="12"/>
        <color rgb="FFFF0000"/>
        <rFont val="Arial Narrow"/>
        <family val="2"/>
      </rPr>
      <t>PER TRADE</t>
    </r>
    <r>
      <rPr>
        <b/>
        <sz val="12"/>
        <color theme="1"/>
        <rFont val="Arial Narrow"/>
        <family val="2"/>
      </rPr>
      <t>: loosing 3 trades per week</t>
    </r>
  </si>
  <si>
    <t>Just change inicial balance.</t>
  </si>
  <si>
    <t>INITIAL BALANCE</t>
  </si>
  <si>
    <t>DISCLAIMER: This table is merely intended to illustrate how fixed compound interest. It's strictly for illustration purposes. Past performance is no guarantee of future results. BinaryOptionsTradingSignal.com assumes no responsibility for any conclusions you draw or actions you take from the use if this example.</t>
  </si>
  <si>
    <t>Trades per WEEK:</t>
  </si>
</sst>
</file>

<file path=xl/styles.xml><?xml version="1.0" encoding="utf-8"?>
<styleSheet xmlns="http://schemas.openxmlformats.org/spreadsheetml/2006/main">
  <numFmts count="3">
    <numFmt numFmtId="43" formatCode="_(* #,##0.00_);_(* \(#,##0.00\);_(* &quot;-&quot;??_);_(@_)"/>
    <numFmt numFmtId="164" formatCode="_(&quot;$U&quot;\ * #,##0.00_);_(&quot;$U&quot;\ * \(#,##0.00\);_(&quot;$U&quot;\ * &quot;-&quot;??_);_(@_)"/>
    <numFmt numFmtId="165" formatCode="_([$$-540A]* #,##0.00_);_([$$-540A]* \(#,##0.00\);_([$$-540A]* &quot;-&quot;??_);_(@_)"/>
  </numFmts>
  <fonts count="23">
    <font>
      <sz val="11"/>
      <color theme="1"/>
      <name val="Calibri"/>
      <family val="2"/>
      <scheme val="minor"/>
    </font>
    <font>
      <sz val="11"/>
      <color theme="1"/>
      <name val="Calibri"/>
      <family val="2"/>
      <scheme val="minor"/>
    </font>
    <font>
      <sz val="11"/>
      <color theme="1" tint="4.9989318521683403E-2"/>
      <name val="Arial Narrow"/>
      <family val="2"/>
    </font>
    <font>
      <b/>
      <sz val="14"/>
      <color theme="1" tint="4.9989318521683403E-2"/>
      <name val="Arial Narrow"/>
      <family val="2"/>
    </font>
    <font>
      <b/>
      <sz val="11"/>
      <color theme="1" tint="4.9989318521683403E-2"/>
      <name val="Arial Narrow"/>
      <family val="2"/>
    </font>
    <font>
      <b/>
      <sz val="12"/>
      <color rgb="FFFF0000"/>
      <name val="Arial Narrow"/>
      <family val="2"/>
    </font>
    <font>
      <sz val="14"/>
      <color theme="1" tint="4.9989318521683403E-2"/>
      <name val="Arial Narrow"/>
      <family val="2"/>
    </font>
    <font>
      <sz val="11"/>
      <color rgb="FF00863D"/>
      <name val="Arial Narrow"/>
      <family val="2"/>
    </font>
    <font>
      <sz val="11"/>
      <color rgb="FFFF0000"/>
      <name val="Arial Narrow"/>
      <family val="2"/>
    </font>
    <font>
      <b/>
      <sz val="16"/>
      <color theme="1"/>
      <name val="Arial Narrow"/>
      <family val="2"/>
    </font>
    <font>
      <sz val="11"/>
      <color theme="1"/>
      <name val="Arial Narrow"/>
      <family val="2"/>
    </font>
    <font>
      <b/>
      <sz val="11"/>
      <color theme="1"/>
      <name val="Arial Narrow"/>
      <family val="2"/>
    </font>
    <font>
      <b/>
      <sz val="12"/>
      <color theme="1"/>
      <name val="Arial Narrow"/>
      <family val="2"/>
    </font>
    <font>
      <sz val="12"/>
      <color theme="1"/>
      <name val="Arial Narrow"/>
      <family val="2"/>
    </font>
    <font>
      <b/>
      <sz val="14"/>
      <name val="Arial Narrow"/>
      <family val="2"/>
    </font>
    <font>
      <sz val="14"/>
      <color theme="1"/>
      <name val="Arial Narrow"/>
      <family val="2"/>
    </font>
    <font>
      <sz val="11"/>
      <color rgb="FF00B050"/>
      <name val="Arial Narrow"/>
      <family val="2"/>
    </font>
    <font>
      <b/>
      <sz val="11"/>
      <color theme="1" tint="0.34998626667073579"/>
      <name val="Arial Narrow"/>
      <family val="2"/>
    </font>
    <font>
      <sz val="11"/>
      <color theme="1" tint="0.34998626667073579"/>
      <name val="Arial Narrow"/>
      <family val="2"/>
    </font>
    <font>
      <b/>
      <sz val="14"/>
      <color theme="1"/>
      <name val="Arial Narrow"/>
      <family val="2"/>
    </font>
    <font>
      <b/>
      <sz val="14"/>
      <color rgb="FFFF0000"/>
      <name val="Arial Narrow"/>
      <family val="2"/>
    </font>
    <font>
      <b/>
      <i/>
      <sz val="11"/>
      <color theme="1"/>
      <name val="Arial Narrow"/>
      <family val="2"/>
    </font>
    <font>
      <b/>
      <i/>
      <sz val="11"/>
      <color theme="1" tint="0.499984740745262"/>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48">
    <border>
      <left/>
      <right/>
      <top/>
      <bottom/>
      <diagonal/>
    </border>
    <border>
      <left style="thin">
        <color auto="1"/>
      </left>
      <right style="medium">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2" fillId="0" borderId="0" xfId="0" applyFont="1"/>
    <xf numFmtId="0" fontId="4" fillId="0" borderId="0" xfId="0" applyFont="1" applyAlignment="1">
      <alignment horizontal="left"/>
    </xf>
    <xf numFmtId="0" fontId="2" fillId="0" borderId="0" xfId="0" applyFont="1" applyAlignment="1">
      <alignment horizontal="left"/>
    </xf>
    <xf numFmtId="43" fontId="2" fillId="0" borderId="0" xfId="1" applyFont="1"/>
    <xf numFmtId="0" fontId="4" fillId="0" borderId="0" xfId="0" applyFont="1" applyAlignment="1">
      <alignment horizontal="right"/>
    </xf>
    <xf numFmtId="9" fontId="4" fillId="0" borderId="0" xfId="0" applyNumberFormat="1" applyFont="1" applyAlignment="1">
      <alignment horizontal="right"/>
    </xf>
    <xf numFmtId="0" fontId="4" fillId="0" borderId="0" xfId="0" applyFont="1"/>
    <xf numFmtId="43" fontId="4" fillId="0" borderId="0" xfId="1" applyFont="1" applyAlignment="1">
      <alignment horizontal="right"/>
    </xf>
    <xf numFmtId="43" fontId="2" fillId="0" borderId="0" xfId="1" applyFont="1" applyAlignment="1">
      <alignment horizontal="right"/>
    </xf>
    <xf numFmtId="0" fontId="4" fillId="3" borderId="3" xfId="0" applyFont="1" applyFill="1" applyBorder="1"/>
    <xf numFmtId="0" fontId="2" fillId="3" borderId="4" xfId="0" applyFont="1" applyFill="1" applyBorder="1"/>
    <xf numFmtId="43" fontId="2" fillId="3" borderId="4" xfId="1" applyFont="1" applyFill="1" applyBorder="1" applyAlignment="1">
      <alignment horizontal="right"/>
    </xf>
    <xf numFmtId="43" fontId="2" fillId="3" borderId="4" xfId="1" applyFont="1" applyFill="1" applyBorder="1"/>
    <xf numFmtId="0" fontId="2" fillId="3" borderId="34" xfId="0" applyFont="1" applyFill="1" applyBorder="1"/>
    <xf numFmtId="0" fontId="4" fillId="3" borderId="35" xfId="0" applyFont="1" applyFill="1" applyBorder="1" applyAlignment="1">
      <alignment horizontal="center"/>
    </xf>
    <xf numFmtId="0" fontId="2" fillId="3" borderId="0" xfId="0" applyFont="1" applyFill="1" applyBorder="1" applyAlignment="1">
      <alignment horizontal="center"/>
    </xf>
    <xf numFmtId="0" fontId="4" fillId="4" borderId="2" xfId="0" applyFont="1" applyFill="1" applyBorder="1" applyAlignment="1">
      <alignment horizontal="center"/>
    </xf>
    <xf numFmtId="43" fontId="4" fillId="4" borderId="2" xfId="1" applyFont="1" applyFill="1" applyBorder="1" applyAlignment="1">
      <alignment horizontal="center"/>
    </xf>
    <xf numFmtId="0" fontId="4" fillId="3" borderId="0" xfId="0" applyFont="1" applyFill="1" applyBorder="1" applyAlignment="1">
      <alignment horizontal="center"/>
    </xf>
    <xf numFmtId="0" fontId="4" fillId="3" borderId="36" xfId="0" applyFont="1" applyFill="1" applyBorder="1" applyAlignment="1">
      <alignment horizontal="center"/>
    </xf>
    <xf numFmtId="0" fontId="4" fillId="0" borderId="0" xfId="0" applyFont="1" applyAlignment="1">
      <alignment horizontal="center"/>
    </xf>
    <xf numFmtId="0" fontId="4" fillId="3" borderId="35" xfId="0" applyFont="1" applyFill="1" applyBorder="1"/>
    <xf numFmtId="0" fontId="2" fillId="3" borderId="0" xfId="0" applyFont="1" applyFill="1" applyBorder="1"/>
    <xf numFmtId="43" fontId="2" fillId="4" borderId="2" xfId="1" applyFont="1" applyFill="1" applyBorder="1"/>
    <xf numFmtId="9" fontId="2" fillId="4" borderId="2" xfId="2" applyFont="1" applyFill="1" applyBorder="1"/>
    <xf numFmtId="0" fontId="2" fillId="3" borderId="36" xfId="0" applyFont="1" applyFill="1" applyBorder="1"/>
    <xf numFmtId="0" fontId="2" fillId="3" borderId="21" xfId="0" applyFont="1" applyFill="1" applyBorder="1"/>
    <xf numFmtId="43" fontId="2" fillId="3" borderId="21" xfId="1" applyFont="1" applyFill="1" applyBorder="1"/>
    <xf numFmtId="43" fontId="2" fillId="3" borderId="0" xfId="1" applyFont="1" applyFill="1" applyBorder="1"/>
    <xf numFmtId="0" fontId="6" fillId="3" borderId="36" xfId="0" applyFont="1" applyFill="1" applyBorder="1"/>
    <xf numFmtId="0" fontId="6" fillId="0" borderId="0" xfId="0" applyFont="1"/>
    <xf numFmtId="0" fontId="4" fillId="0" borderId="18" xfId="0" applyFont="1" applyBorder="1" applyAlignment="1">
      <alignment horizontal="center" vertical="center"/>
    </xf>
    <xf numFmtId="43" fontId="4" fillId="0" borderId="19" xfId="1" applyFont="1" applyBorder="1" applyAlignment="1">
      <alignment horizontal="center" vertical="center"/>
    </xf>
    <xf numFmtId="43" fontId="4" fillId="0" borderId="23" xfId="1" applyFont="1" applyBorder="1" applyAlignment="1">
      <alignment horizontal="center" vertical="center"/>
    </xf>
    <xf numFmtId="0" fontId="4" fillId="3" borderId="36" xfId="0" applyFont="1" applyFill="1" applyBorder="1"/>
    <xf numFmtId="0" fontId="2" fillId="0" borderId="8" xfId="0" applyFont="1" applyBorder="1" applyAlignment="1">
      <alignment horizontal="center" vertical="center"/>
    </xf>
    <xf numFmtId="43" fontId="2" fillId="0" borderId="8" xfId="1" applyFont="1" applyBorder="1" applyAlignment="1">
      <alignment horizontal="center" vertical="center"/>
    </xf>
    <xf numFmtId="9" fontId="2" fillId="0" borderId="8" xfId="2" applyNumberFormat="1" applyFont="1" applyBorder="1" applyAlignment="1">
      <alignment horizontal="center" vertical="center"/>
    </xf>
    <xf numFmtId="43" fontId="7" fillId="0" borderId="8" xfId="1" applyFont="1" applyBorder="1" applyAlignment="1">
      <alignment horizontal="center" vertical="center"/>
    </xf>
    <xf numFmtId="43" fontId="2" fillId="0" borderId="9" xfId="1" applyFont="1" applyBorder="1" applyAlignment="1">
      <alignment horizontal="center" vertical="center"/>
    </xf>
    <xf numFmtId="0" fontId="2" fillId="0" borderId="2" xfId="0" applyFont="1" applyBorder="1" applyAlignment="1">
      <alignment horizontal="center" vertical="center"/>
    </xf>
    <xf numFmtId="43" fontId="2" fillId="0" borderId="2" xfId="1" applyFont="1" applyBorder="1" applyAlignment="1">
      <alignment horizontal="center" vertical="center"/>
    </xf>
    <xf numFmtId="9" fontId="2" fillId="0" borderId="2" xfId="2" applyNumberFormat="1" applyFont="1" applyBorder="1" applyAlignment="1">
      <alignment horizontal="center" vertical="center"/>
    </xf>
    <xf numFmtId="43" fontId="7" fillId="0" borderId="2" xfId="1" applyFont="1" applyBorder="1" applyAlignment="1">
      <alignment horizontal="center" vertical="center"/>
    </xf>
    <xf numFmtId="43" fontId="2" fillId="0" borderId="11" xfId="1" applyFont="1" applyBorder="1" applyAlignment="1">
      <alignment horizontal="center" vertical="center"/>
    </xf>
    <xf numFmtId="43" fontId="8" fillId="0" borderId="2" xfId="1" applyFont="1" applyBorder="1" applyAlignment="1">
      <alignment horizontal="center" vertical="center"/>
    </xf>
    <xf numFmtId="0" fontId="2" fillId="0" borderId="5" xfId="0" applyFont="1" applyBorder="1" applyAlignment="1">
      <alignment horizontal="center" vertical="center"/>
    </xf>
    <xf numFmtId="43" fontId="2" fillId="0" borderId="5" xfId="1" applyFont="1" applyBorder="1" applyAlignment="1">
      <alignment horizontal="center" vertical="center"/>
    </xf>
    <xf numFmtId="9" fontId="2" fillId="0" borderId="5" xfId="2" applyNumberFormat="1" applyFont="1" applyBorder="1" applyAlignment="1">
      <alignment horizontal="center" vertical="center"/>
    </xf>
    <xf numFmtId="43" fontId="8" fillId="0" borderId="5" xfId="1" applyFont="1" applyBorder="1" applyAlignment="1">
      <alignment horizontal="center" vertical="center"/>
    </xf>
    <xf numFmtId="43" fontId="2" fillId="0" borderId="29" xfId="1" applyFont="1" applyBorder="1" applyAlignment="1">
      <alignment horizontal="center" vertical="center"/>
    </xf>
    <xf numFmtId="0" fontId="2" fillId="3" borderId="37" xfId="0" applyFont="1" applyFill="1" applyBorder="1"/>
    <xf numFmtId="0" fontId="2" fillId="0" borderId="13" xfId="0" applyFont="1" applyBorder="1" applyAlignment="1">
      <alignment horizontal="center" vertical="center"/>
    </xf>
    <xf numFmtId="43" fontId="2" fillId="0" borderId="13" xfId="1" applyFont="1" applyBorder="1" applyAlignment="1">
      <alignment horizontal="center" vertical="center"/>
    </xf>
    <xf numFmtId="9" fontId="2" fillId="0" borderId="13" xfId="2" applyNumberFormat="1" applyFont="1" applyBorder="1" applyAlignment="1">
      <alignment horizontal="center" vertical="center"/>
    </xf>
    <xf numFmtId="43" fontId="8" fillId="0" borderId="13" xfId="1" applyFont="1" applyBorder="1" applyAlignment="1">
      <alignment horizontal="center" vertical="center"/>
    </xf>
    <xf numFmtId="43" fontId="2" fillId="0" borderId="14" xfId="1" applyFont="1" applyBorder="1" applyAlignment="1">
      <alignment horizontal="center" vertical="center"/>
    </xf>
    <xf numFmtId="43" fontId="2" fillId="0" borderId="1" xfId="1" applyFont="1" applyBorder="1" applyAlignment="1">
      <alignment horizontal="center" vertical="center"/>
    </xf>
    <xf numFmtId="0" fontId="10" fillId="0" borderId="0" xfId="0" applyFont="1"/>
    <xf numFmtId="0" fontId="11" fillId="0" borderId="0" xfId="0" applyFont="1" applyAlignment="1">
      <alignment horizontal="left"/>
    </xf>
    <xf numFmtId="43" fontId="10" fillId="0" borderId="0" xfId="1" applyFont="1"/>
    <xf numFmtId="0" fontId="12" fillId="0" borderId="0" xfId="0" applyFont="1" applyAlignment="1">
      <alignment horizontal="left"/>
    </xf>
    <xf numFmtId="0" fontId="13" fillId="0" borderId="0" xfId="0" applyFont="1"/>
    <xf numFmtId="43" fontId="13" fillId="0" borderId="0" xfId="1" applyFont="1"/>
    <xf numFmtId="0" fontId="11" fillId="0" borderId="0" xfId="0" applyFont="1" applyAlignment="1">
      <alignment horizontal="right"/>
    </xf>
    <xf numFmtId="9" fontId="11" fillId="0" borderId="0" xfId="0" applyNumberFormat="1" applyFont="1" applyAlignment="1">
      <alignment horizontal="right"/>
    </xf>
    <xf numFmtId="0" fontId="11" fillId="0" borderId="0" xfId="0" applyFont="1"/>
    <xf numFmtId="43" fontId="11" fillId="0" borderId="0" xfId="1" applyFont="1" applyAlignment="1">
      <alignment horizontal="right"/>
    </xf>
    <xf numFmtId="43" fontId="10" fillId="0" borderId="0" xfId="1" applyFont="1" applyAlignment="1">
      <alignment horizontal="right"/>
    </xf>
    <xf numFmtId="0" fontId="11" fillId="0" borderId="0" xfId="0" applyFont="1" applyAlignment="1">
      <alignment horizontal="center"/>
    </xf>
    <xf numFmtId="0" fontId="15" fillId="0" borderId="0" xfId="0" applyFont="1"/>
    <xf numFmtId="0" fontId="11" fillId="0" borderId="24" xfId="0" applyFont="1" applyBorder="1" applyAlignment="1">
      <alignment horizontal="center" vertical="center"/>
    </xf>
    <xf numFmtId="43" fontId="11" fillId="0" borderId="25" xfId="1" applyFont="1" applyBorder="1" applyAlignment="1">
      <alignment horizontal="center" vertical="center"/>
    </xf>
    <xf numFmtId="43" fontId="11" fillId="0" borderId="45" xfId="1" applyFont="1" applyBorder="1" applyAlignment="1">
      <alignment horizontal="center" vertical="center"/>
    </xf>
    <xf numFmtId="0" fontId="11" fillId="0" borderId="13" xfId="0" applyFont="1" applyBorder="1" applyAlignment="1">
      <alignment horizontal="center" vertical="center"/>
    </xf>
    <xf numFmtId="43" fontId="11" fillId="0" borderId="13" xfId="1" applyFont="1" applyBorder="1" applyAlignment="1">
      <alignment horizontal="center" vertical="center"/>
    </xf>
    <xf numFmtId="43" fontId="11" fillId="0" borderId="14" xfId="1" applyFont="1" applyBorder="1" applyAlignment="1">
      <alignment horizontal="center" vertical="center"/>
    </xf>
    <xf numFmtId="0" fontId="10" fillId="0" borderId="6" xfId="0" applyFont="1" applyBorder="1" applyAlignment="1">
      <alignment horizontal="center" vertical="center"/>
    </xf>
    <xf numFmtId="43" fontId="10" fillId="0" borderId="6" xfId="1" applyFont="1" applyBorder="1" applyAlignment="1">
      <alignment horizontal="center" vertical="center"/>
    </xf>
    <xf numFmtId="9" fontId="10" fillId="0" borderId="6" xfId="2" applyNumberFormat="1" applyFont="1" applyBorder="1" applyAlignment="1">
      <alignment horizontal="center" vertical="center"/>
    </xf>
    <xf numFmtId="43" fontId="16" fillId="0" borderId="6" xfId="1" applyFont="1" applyBorder="1" applyAlignment="1">
      <alignment horizontal="center" vertical="center"/>
    </xf>
    <xf numFmtId="43" fontId="10" fillId="0" borderId="17" xfId="1" applyFont="1" applyBorder="1" applyAlignment="1">
      <alignment horizontal="center" vertical="center"/>
    </xf>
    <xf numFmtId="0" fontId="10" fillId="0" borderId="2" xfId="0" applyFont="1" applyBorder="1" applyAlignment="1">
      <alignment horizontal="center" vertical="center"/>
    </xf>
    <xf numFmtId="43" fontId="10" fillId="0" borderId="2" xfId="1" applyFont="1" applyBorder="1" applyAlignment="1">
      <alignment horizontal="center" vertical="center"/>
    </xf>
    <xf numFmtId="9" fontId="10" fillId="0" borderId="2" xfId="2" applyNumberFormat="1" applyFont="1" applyBorder="1" applyAlignment="1">
      <alignment horizontal="center" vertical="center"/>
    </xf>
    <xf numFmtId="43" fontId="16" fillId="0" borderId="2" xfId="1" applyFont="1" applyBorder="1" applyAlignment="1">
      <alignment horizontal="center" vertical="center"/>
    </xf>
    <xf numFmtId="43" fontId="10" fillId="0" borderId="11" xfId="1" applyFont="1" applyBorder="1" applyAlignment="1">
      <alignment horizontal="center" vertical="center"/>
    </xf>
    <xf numFmtId="0" fontId="10" fillId="0" borderId="13" xfId="0" applyFont="1" applyBorder="1" applyAlignment="1">
      <alignment horizontal="center" vertical="center"/>
    </xf>
    <xf numFmtId="43" fontId="10" fillId="0" borderId="13" xfId="1" applyFont="1" applyBorder="1" applyAlignment="1">
      <alignment horizontal="center" vertical="center"/>
    </xf>
    <xf numFmtId="9" fontId="10" fillId="0" borderId="13" xfId="2" applyNumberFormat="1" applyFont="1" applyBorder="1" applyAlignment="1">
      <alignment horizontal="center" vertical="center"/>
    </xf>
    <xf numFmtId="43" fontId="10" fillId="0" borderId="14" xfId="1" applyFont="1" applyBorder="1" applyAlignment="1">
      <alignment horizontal="center" vertical="center"/>
    </xf>
    <xf numFmtId="43" fontId="10" fillId="0" borderId="1" xfId="1" applyFont="1" applyBorder="1" applyAlignment="1">
      <alignment horizontal="center" vertical="center"/>
    </xf>
    <xf numFmtId="0" fontId="11" fillId="3" borderId="3" xfId="0" applyFont="1" applyFill="1" applyBorder="1"/>
    <xf numFmtId="0" fontId="10" fillId="3" borderId="4" xfId="0" applyFont="1" applyFill="1" applyBorder="1"/>
    <xf numFmtId="43" fontId="10" fillId="3" borderId="4" xfId="1" applyFont="1" applyFill="1" applyBorder="1" applyAlignment="1">
      <alignment horizontal="right"/>
    </xf>
    <xf numFmtId="43" fontId="10" fillId="3" borderId="4" xfId="1" applyFont="1" applyFill="1" applyBorder="1"/>
    <xf numFmtId="0" fontId="10" fillId="3" borderId="34" xfId="0" applyFont="1" applyFill="1" applyBorder="1"/>
    <xf numFmtId="0" fontId="11" fillId="3" borderId="35" xfId="0" applyFont="1" applyFill="1" applyBorder="1" applyAlignment="1">
      <alignment horizontal="center"/>
    </xf>
    <xf numFmtId="0" fontId="11" fillId="3" borderId="0" xfId="0" applyFont="1" applyFill="1" applyBorder="1" applyAlignment="1">
      <alignment horizontal="center"/>
    </xf>
    <xf numFmtId="0" fontId="11" fillId="3" borderId="36" xfId="0" applyFont="1" applyFill="1" applyBorder="1" applyAlignment="1">
      <alignment horizontal="center"/>
    </xf>
    <xf numFmtId="0" fontId="11" fillId="3" borderId="35" xfId="0" applyFont="1" applyFill="1" applyBorder="1"/>
    <xf numFmtId="0" fontId="10" fillId="3" borderId="0" xfId="0" applyFont="1" applyFill="1" applyBorder="1"/>
    <xf numFmtId="0" fontId="10" fillId="3" borderId="36" xfId="0" applyFont="1" applyFill="1" applyBorder="1"/>
    <xf numFmtId="43" fontId="10" fillId="3" borderId="0" xfId="1" applyFont="1" applyFill="1" applyBorder="1"/>
    <xf numFmtId="0" fontId="11" fillId="0" borderId="2" xfId="0" applyFont="1" applyFill="1" applyBorder="1" applyAlignment="1">
      <alignment horizontal="center"/>
    </xf>
    <xf numFmtId="43" fontId="11" fillId="0" borderId="2" xfId="1" applyFont="1" applyFill="1" applyBorder="1" applyAlignment="1">
      <alignment horizontal="center"/>
    </xf>
    <xf numFmtId="43" fontId="10" fillId="0" borderId="2" xfId="1" applyFont="1" applyFill="1" applyBorder="1"/>
    <xf numFmtId="9" fontId="10" fillId="0" borderId="2" xfId="2" applyFont="1" applyFill="1" applyBorder="1"/>
    <xf numFmtId="0" fontId="10" fillId="0" borderId="5" xfId="0" applyFont="1" applyBorder="1" applyAlignment="1">
      <alignment horizontal="center" vertical="center"/>
    </xf>
    <xf numFmtId="43" fontId="10" fillId="0" borderId="5" xfId="1" applyFont="1" applyBorder="1" applyAlignment="1">
      <alignment horizontal="center" vertical="center"/>
    </xf>
    <xf numFmtId="9" fontId="10" fillId="0" borderId="5" xfId="2" applyNumberFormat="1" applyFont="1" applyBorder="1" applyAlignment="1">
      <alignment horizontal="center" vertical="center"/>
    </xf>
    <xf numFmtId="43" fontId="10" fillId="0" borderId="29" xfId="1" applyFont="1" applyBorder="1" applyAlignment="1">
      <alignment horizontal="center" vertical="center"/>
    </xf>
    <xf numFmtId="0" fontId="10" fillId="0" borderId="8" xfId="0" applyFont="1" applyBorder="1" applyAlignment="1">
      <alignment horizontal="center" vertical="center"/>
    </xf>
    <xf numFmtId="43" fontId="10" fillId="0" borderId="8" xfId="1" applyFont="1" applyBorder="1" applyAlignment="1">
      <alignment horizontal="center" vertical="center"/>
    </xf>
    <xf numFmtId="9" fontId="10" fillId="0" borderId="8" xfId="2" applyNumberFormat="1" applyFont="1" applyBorder="1" applyAlignment="1">
      <alignment horizontal="center" vertical="center"/>
    </xf>
    <xf numFmtId="43" fontId="16" fillId="0" borderId="8" xfId="1" applyFont="1" applyBorder="1" applyAlignment="1">
      <alignment horizontal="center" vertical="center"/>
    </xf>
    <xf numFmtId="43" fontId="10" fillId="0" borderId="9" xfId="1" applyFont="1" applyBorder="1" applyAlignment="1">
      <alignment horizontal="center" vertical="center"/>
    </xf>
    <xf numFmtId="0" fontId="15" fillId="3" borderId="36" xfId="0" applyFont="1" applyFill="1" applyBorder="1"/>
    <xf numFmtId="0" fontId="11" fillId="3" borderId="36" xfId="0" applyFont="1" applyFill="1" applyBorder="1"/>
    <xf numFmtId="0" fontId="10" fillId="3" borderId="37" xfId="0" applyFont="1" applyFill="1" applyBorder="1"/>
    <xf numFmtId="43" fontId="11" fillId="0" borderId="38" xfId="1" applyFont="1" applyBorder="1" applyAlignment="1">
      <alignment horizontal="center" vertical="center"/>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right"/>
    </xf>
    <xf numFmtId="9" fontId="17" fillId="0" borderId="0" xfId="0" applyNumberFormat="1" applyFont="1" applyAlignment="1">
      <alignment horizontal="right"/>
    </xf>
    <xf numFmtId="0" fontId="17" fillId="0" borderId="0" xfId="0" applyFont="1"/>
    <xf numFmtId="0" fontId="18" fillId="0" borderId="0" xfId="0" applyFont="1"/>
    <xf numFmtId="9" fontId="17" fillId="0" borderId="0" xfId="1" applyNumberFormat="1" applyFont="1" applyAlignment="1">
      <alignment horizontal="right"/>
    </xf>
    <xf numFmtId="0" fontId="19" fillId="0" borderId="0" xfId="0" applyFont="1" applyAlignment="1">
      <alignment horizontal="left"/>
    </xf>
    <xf numFmtId="43" fontId="15" fillId="0" borderId="0" xfId="1" applyFont="1"/>
    <xf numFmtId="0" fontId="3" fillId="0" borderId="0" xfId="0" applyFont="1" applyAlignment="1">
      <alignment horizontal="left"/>
    </xf>
    <xf numFmtId="0" fontId="6" fillId="0" borderId="0" xfId="0" applyFont="1" applyAlignment="1">
      <alignment horizontal="left"/>
    </xf>
    <xf numFmtId="43" fontId="6" fillId="0" borderId="0" xfId="1" applyFont="1"/>
    <xf numFmtId="43" fontId="7" fillId="0" borderId="13" xfId="1" applyFont="1" applyBorder="1" applyAlignment="1">
      <alignment horizontal="center" vertical="center"/>
    </xf>
    <xf numFmtId="43" fontId="21" fillId="0" borderId="0" xfId="1" applyFont="1" applyAlignment="1">
      <alignment horizontal="left"/>
    </xf>
    <xf numFmtId="165" fontId="19" fillId="0" borderId="0" xfId="3" applyNumberFormat="1" applyFont="1" applyAlignment="1">
      <alignment horizontal="right"/>
    </xf>
    <xf numFmtId="0" fontId="22" fillId="0" borderId="0" xfId="0" applyFont="1" applyAlignment="1">
      <alignment horizontal="left" wrapText="1"/>
    </xf>
    <xf numFmtId="0" fontId="22" fillId="0" borderId="0" xfId="0" applyFont="1" applyAlignment="1">
      <alignment wrapText="1"/>
    </xf>
    <xf numFmtId="43" fontId="11" fillId="0" borderId="2" xfId="1" applyFont="1" applyFill="1" applyBorder="1"/>
    <xf numFmtId="43" fontId="4" fillId="4" borderId="2" xfId="1" applyFont="1" applyFill="1" applyBorder="1"/>
    <xf numFmtId="0" fontId="11" fillId="3" borderId="20" xfId="0" applyFont="1" applyFill="1" applyBorder="1" applyAlignment="1">
      <alignment horizontal="center" vertical="center"/>
    </xf>
    <xf numFmtId="0" fontId="4" fillId="3" borderId="35" xfId="0" applyFont="1" applyFill="1" applyBorder="1" applyAlignment="1">
      <alignment horizontal="center" vertical="center"/>
    </xf>
    <xf numFmtId="0" fontId="2" fillId="3" borderId="0" xfId="0" applyFont="1" applyFill="1" applyBorder="1" applyAlignment="1">
      <alignment horizontal="center" vertical="center"/>
    </xf>
    <xf numFmtId="0" fontId="15" fillId="3" borderId="4" xfId="0" applyFont="1" applyFill="1" applyBorder="1"/>
    <xf numFmtId="43" fontId="10" fillId="3" borderId="34" xfId="1" applyFont="1" applyFill="1" applyBorder="1"/>
    <xf numFmtId="43" fontId="11" fillId="0" borderId="11" xfId="1" applyFont="1" applyFill="1" applyBorder="1" applyAlignment="1">
      <alignment horizontal="center"/>
    </xf>
    <xf numFmtId="43" fontId="11" fillId="0" borderId="11" xfId="1" applyFont="1" applyFill="1" applyBorder="1"/>
    <xf numFmtId="43" fontId="10" fillId="3" borderId="36" xfId="1" applyFont="1" applyFill="1" applyBorder="1"/>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xf>
    <xf numFmtId="0" fontId="4" fillId="0" borderId="24" xfId="0" applyFont="1" applyBorder="1" applyAlignment="1">
      <alignment horizontal="center" vertical="center"/>
    </xf>
    <xf numFmtId="43" fontId="4" fillId="0" borderId="25" xfId="1" applyFont="1" applyBorder="1" applyAlignment="1">
      <alignment horizontal="center" vertical="center"/>
    </xf>
    <xf numFmtId="43" fontId="4" fillId="0" borderId="26" xfId="1" applyFont="1" applyBorder="1" applyAlignment="1">
      <alignment horizontal="center" vertical="center"/>
    </xf>
    <xf numFmtId="0" fontId="6" fillId="3" borderId="4" xfId="0" applyFont="1" applyFill="1" applyBorder="1"/>
    <xf numFmtId="0" fontId="3" fillId="3" borderId="4" xfId="0" applyFont="1" applyFill="1" applyBorder="1" applyAlignment="1"/>
    <xf numFmtId="43" fontId="2" fillId="3" borderId="34" xfId="1" applyFont="1" applyFill="1" applyBorder="1"/>
    <xf numFmtId="43" fontId="4" fillId="4" borderId="11" xfId="1" applyFont="1" applyFill="1" applyBorder="1" applyAlignment="1">
      <alignment horizontal="center"/>
    </xf>
    <xf numFmtId="43" fontId="4" fillId="4" borderId="11" xfId="1" applyFont="1" applyFill="1" applyBorder="1"/>
    <xf numFmtId="43" fontId="2" fillId="3" borderId="36" xfId="1" applyFont="1" applyFill="1" applyBorder="1"/>
    <xf numFmtId="0" fontId="11" fillId="2" borderId="8" xfId="0" applyFont="1" applyFill="1" applyBorder="1" applyAlignment="1">
      <alignment horizontal="center" vertical="center" textRotation="90"/>
    </xf>
    <xf numFmtId="0" fontId="11" fillId="2" borderId="2" xfId="0" applyFont="1" applyFill="1" applyBorder="1" applyAlignment="1">
      <alignment horizontal="center" vertical="center" textRotation="90"/>
    </xf>
    <xf numFmtId="0" fontId="11" fillId="2" borderId="13" xfId="0" applyFont="1" applyFill="1" applyBorder="1" applyAlignment="1">
      <alignment horizontal="center" vertical="center" textRotation="90"/>
    </xf>
    <xf numFmtId="0" fontId="14" fillId="5" borderId="44" xfId="0" applyFont="1" applyFill="1" applyBorder="1" applyAlignment="1">
      <alignment horizontal="center"/>
    </xf>
    <xf numFmtId="0" fontId="14" fillId="5" borderId="46" xfId="0" applyFont="1" applyFill="1" applyBorder="1" applyAlignment="1">
      <alignment horizontal="center"/>
    </xf>
    <xf numFmtId="0" fontId="14" fillId="5" borderId="47" xfId="0" applyFont="1" applyFill="1" applyBorder="1" applyAlignment="1">
      <alignment horizontal="center"/>
    </xf>
    <xf numFmtId="0" fontId="11" fillId="2" borderId="7"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9" fillId="0" borderId="0" xfId="0" applyFont="1" applyAlignment="1">
      <alignment horizontal="center"/>
    </xf>
    <xf numFmtId="0" fontId="19" fillId="0" borderId="0" xfId="0" applyFont="1" applyAlignment="1">
      <alignment horizontal="center"/>
    </xf>
    <xf numFmtId="0" fontId="22" fillId="0" borderId="0" xfId="0" applyFont="1" applyAlignment="1">
      <alignment horizontal="left" wrapText="1"/>
    </xf>
    <xf numFmtId="0" fontId="14" fillId="6" borderId="44" xfId="0" applyFont="1" applyFill="1" applyBorder="1" applyAlignment="1">
      <alignment horizontal="center"/>
    </xf>
    <xf numFmtId="0" fontId="14" fillId="6" borderId="46" xfId="0" applyFont="1" applyFill="1" applyBorder="1" applyAlignment="1">
      <alignment horizontal="center"/>
    </xf>
    <xf numFmtId="0" fontId="14" fillId="6" borderId="47" xfId="0" applyFont="1" applyFill="1" applyBorder="1" applyAlignment="1">
      <alignment horizontal="center"/>
    </xf>
    <xf numFmtId="0" fontId="14" fillId="7" borderId="44" xfId="0" applyFont="1" applyFill="1" applyBorder="1" applyAlignment="1">
      <alignment horizontal="center"/>
    </xf>
    <xf numFmtId="0" fontId="14" fillId="7" borderId="46" xfId="0" applyFont="1" applyFill="1" applyBorder="1" applyAlignment="1">
      <alignment horizontal="center"/>
    </xf>
    <xf numFmtId="0" fontId="14" fillId="7" borderId="47" xfId="0" applyFont="1" applyFill="1" applyBorder="1" applyAlignment="1">
      <alignment horizontal="center"/>
    </xf>
    <xf numFmtId="0" fontId="11" fillId="2" borderId="16" xfId="0" applyFont="1" applyFill="1" applyBorder="1" applyAlignment="1">
      <alignment horizontal="center" vertical="center" textRotation="90"/>
    </xf>
    <xf numFmtId="0" fontId="11" fillId="2" borderId="30" xfId="0" applyFont="1" applyFill="1" applyBorder="1" applyAlignment="1">
      <alignment horizontal="center" vertical="center" textRotation="90"/>
    </xf>
    <xf numFmtId="0" fontId="11" fillId="2" borderId="40" xfId="0" applyFont="1" applyFill="1" applyBorder="1" applyAlignment="1">
      <alignment horizontal="center" vertical="center" textRotation="90"/>
    </xf>
    <xf numFmtId="0" fontId="11" fillId="2" borderId="39" xfId="0" applyFont="1" applyFill="1" applyBorder="1" applyAlignment="1">
      <alignment horizontal="center" vertical="center" textRotation="90"/>
    </xf>
    <xf numFmtId="0" fontId="11" fillId="2" borderId="15" xfId="0" applyFont="1" applyFill="1" applyBorder="1" applyAlignment="1">
      <alignment horizontal="center" vertical="center" textRotation="90"/>
    </xf>
    <xf numFmtId="0" fontId="2" fillId="2" borderId="7" xfId="0" applyFont="1" applyFill="1" applyBorder="1" applyAlignment="1">
      <alignment horizontal="center" vertical="center" textRotation="90"/>
    </xf>
    <xf numFmtId="0" fontId="2" fillId="2" borderId="10" xfId="0" applyFont="1" applyFill="1" applyBorder="1" applyAlignment="1">
      <alignment horizontal="center" vertical="center" textRotation="90"/>
    </xf>
    <xf numFmtId="0" fontId="2" fillId="2" borderId="12" xfId="0" applyFont="1" applyFill="1" applyBorder="1" applyAlignment="1">
      <alignment horizontal="center" vertical="center" textRotation="90"/>
    </xf>
    <xf numFmtId="0" fontId="3" fillId="6" borderId="44" xfId="0" applyFont="1" applyFill="1" applyBorder="1" applyAlignment="1">
      <alignment horizontal="center"/>
    </xf>
    <xf numFmtId="0" fontId="3" fillId="6" borderId="46" xfId="0" applyFont="1" applyFill="1" applyBorder="1" applyAlignment="1">
      <alignment horizontal="center"/>
    </xf>
    <xf numFmtId="0" fontId="3" fillId="6" borderId="47" xfId="0" applyFont="1" applyFill="1" applyBorder="1" applyAlignment="1">
      <alignment horizontal="center"/>
    </xf>
    <xf numFmtId="0" fontId="3" fillId="7" borderId="44" xfId="0" applyFont="1" applyFill="1" applyBorder="1" applyAlignment="1">
      <alignment horizontal="center"/>
    </xf>
    <xf numFmtId="0" fontId="3" fillId="7" borderId="46" xfId="0" applyFont="1" applyFill="1" applyBorder="1" applyAlignment="1">
      <alignment horizontal="center"/>
    </xf>
    <xf numFmtId="0" fontId="3" fillId="7" borderId="47" xfId="0" applyFont="1" applyFill="1" applyBorder="1" applyAlignment="1">
      <alignment horizontal="center"/>
    </xf>
    <xf numFmtId="0" fontId="2" fillId="2" borderId="30"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0"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4" fillId="2" borderId="41" xfId="0" applyFont="1" applyFill="1" applyBorder="1" applyAlignment="1">
      <alignment horizontal="center" vertical="center" textRotation="90"/>
    </xf>
    <xf numFmtId="0" fontId="4" fillId="2" borderId="28" xfId="0" applyFont="1" applyFill="1" applyBorder="1" applyAlignment="1">
      <alignment horizontal="center" vertical="center" textRotation="90"/>
    </xf>
    <xf numFmtId="0" fontId="4" fillId="2" borderId="42" xfId="0" applyFont="1" applyFill="1" applyBorder="1" applyAlignment="1">
      <alignment horizontal="center" vertical="center" textRotation="90"/>
    </xf>
    <xf numFmtId="0" fontId="4" fillId="2" borderId="43" xfId="0" applyFont="1" applyFill="1" applyBorder="1" applyAlignment="1">
      <alignment horizontal="center" vertical="center" textRotation="90"/>
    </xf>
    <xf numFmtId="0" fontId="4" fillId="2" borderId="39" xfId="0" applyFont="1" applyFill="1" applyBorder="1" applyAlignment="1">
      <alignment horizontal="center" vertical="center" textRotation="90"/>
    </xf>
    <xf numFmtId="0" fontId="4" fillId="2" borderId="22" xfId="0" applyFont="1" applyFill="1" applyBorder="1" applyAlignment="1">
      <alignment horizontal="center" vertical="center" textRotation="90"/>
    </xf>
    <xf numFmtId="0" fontId="4" fillId="2" borderId="27" xfId="0" applyFont="1" applyFill="1" applyBorder="1" applyAlignment="1">
      <alignment horizontal="center" vertical="center" textRotation="90"/>
    </xf>
    <xf numFmtId="0" fontId="4" fillId="2" borderId="40" xfId="0" applyFont="1" applyFill="1" applyBorder="1" applyAlignment="1">
      <alignment horizontal="center" vertical="center" textRotation="90"/>
    </xf>
    <xf numFmtId="0" fontId="4" fillId="2" borderId="16" xfId="0" applyFont="1" applyFill="1" applyBorder="1" applyAlignment="1">
      <alignment horizontal="center" vertical="center" textRotation="90"/>
    </xf>
    <xf numFmtId="0" fontId="4" fillId="2" borderId="31" xfId="0" applyFont="1" applyFill="1" applyBorder="1" applyAlignment="1">
      <alignment horizontal="center" vertical="center" textRotation="90"/>
    </xf>
    <xf numFmtId="0" fontId="4" fillId="2" borderId="32" xfId="0" applyFont="1" applyFill="1" applyBorder="1" applyAlignment="1">
      <alignment horizontal="center" vertical="center" textRotation="90"/>
    </xf>
    <xf numFmtId="0" fontId="4" fillId="2" borderId="33" xfId="0" applyFont="1" applyFill="1" applyBorder="1" applyAlignment="1">
      <alignment horizontal="center" vertical="center" textRotation="90"/>
    </xf>
    <xf numFmtId="0" fontId="4" fillId="2" borderId="30" xfId="0" applyFont="1" applyFill="1" applyBorder="1" applyAlignment="1">
      <alignment horizontal="center" vertical="center" textRotation="90"/>
    </xf>
    <xf numFmtId="0" fontId="2" fillId="2" borderId="31" xfId="0" applyFont="1" applyFill="1" applyBorder="1" applyAlignment="1">
      <alignment horizontal="center" vertical="center" textRotation="90"/>
    </xf>
    <xf numFmtId="0" fontId="2" fillId="2" borderId="32" xfId="0" applyFont="1" applyFill="1" applyBorder="1" applyAlignment="1">
      <alignment horizontal="center" vertical="center" textRotation="90"/>
    </xf>
    <xf numFmtId="0" fontId="2" fillId="2" borderId="33" xfId="0" applyFont="1" applyFill="1" applyBorder="1" applyAlignment="1">
      <alignment horizontal="center" vertical="center" textRotation="90"/>
    </xf>
    <xf numFmtId="0" fontId="3" fillId="5" borderId="44" xfId="0" applyFont="1" applyFill="1" applyBorder="1" applyAlignment="1">
      <alignment horizontal="center"/>
    </xf>
    <xf numFmtId="0" fontId="3" fillId="5" borderId="46" xfId="0" applyFont="1" applyFill="1" applyBorder="1" applyAlignment="1">
      <alignment horizontal="center"/>
    </xf>
    <xf numFmtId="0" fontId="3" fillId="5" borderId="47" xfId="0" applyFont="1" applyFill="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00863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3"/>
  <sheetViews>
    <sheetView showGridLines="0" tabSelected="1" zoomScale="80" zoomScaleNormal="80" workbookViewId="0">
      <selection activeCell="E8" sqref="E8"/>
    </sheetView>
  </sheetViews>
  <sheetFormatPr defaultColWidth="11.42578125" defaultRowHeight="16.5"/>
  <cols>
    <col min="1" max="1" width="3.42578125" style="67" customWidth="1"/>
    <col min="2" max="2" width="16.28515625" style="59" customWidth="1"/>
    <col min="3" max="3" width="12.7109375" style="61" bestFit="1" customWidth="1"/>
    <col min="4" max="4" width="12.7109375" style="61" customWidth="1"/>
    <col min="5" max="5" width="20.140625" style="61" bestFit="1" customWidth="1"/>
    <col min="6" max="6" width="18.85546875" style="61" bestFit="1" customWidth="1"/>
    <col min="7" max="7" width="3.42578125" style="59" customWidth="1"/>
    <col min="8" max="8" width="12.7109375" style="59" customWidth="1"/>
    <col min="9" max="9" width="11.85546875" style="61" bestFit="1" customWidth="1"/>
    <col min="10" max="10" width="11.85546875" style="61" customWidth="1"/>
    <col min="11" max="11" width="18" style="61" bestFit="1" customWidth="1"/>
    <col min="12" max="12" width="18.85546875" style="61" bestFit="1" customWidth="1"/>
    <col min="13" max="13" width="3.42578125" style="59" customWidth="1"/>
    <col min="14" max="14" width="12.42578125" style="59" bestFit="1" customWidth="1"/>
    <col min="15" max="15" width="12.42578125" style="61" bestFit="1" customWidth="1"/>
    <col min="16" max="16" width="12.42578125" style="61" customWidth="1"/>
    <col min="17" max="17" width="18" style="61" bestFit="1" customWidth="1"/>
    <col min="18" max="18" width="18.85546875" style="61" bestFit="1" customWidth="1"/>
    <col min="19" max="19" width="3.5703125" style="59" customWidth="1"/>
    <col min="20" max="16384" width="11.42578125" style="59"/>
  </cols>
  <sheetData>
    <row r="1" spans="1:22" ht="20.25">
      <c r="A1" s="170" t="s">
        <v>10</v>
      </c>
      <c r="B1" s="170"/>
      <c r="C1" s="170"/>
      <c r="D1" s="170"/>
      <c r="E1" s="170"/>
      <c r="F1" s="170"/>
      <c r="G1" s="170"/>
      <c r="H1" s="170"/>
      <c r="I1" s="170"/>
      <c r="J1" s="170"/>
      <c r="K1" s="170"/>
      <c r="L1" s="170"/>
      <c r="M1" s="170"/>
      <c r="N1" s="170"/>
      <c r="O1" s="170"/>
      <c r="P1" s="170"/>
      <c r="Q1" s="170"/>
      <c r="R1" s="170"/>
    </row>
    <row r="2" spans="1:22" ht="21" customHeight="1">
      <c r="A2" s="171" t="s">
        <v>11</v>
      </c>
      <c r="B2" s="171"/>
      <c r="C2" s="171"/>
      <c r="D2" s="171"/>
      <c r="E2" s="171"/>
      <c r="F2" s="171"/>
      <c r="G2" s="171"/>
      <c r="H2" s="171"/>
      <c r="I2" s="171"/>
      <c r="J2" s="171"/>
      <c r="K2" s="171"/>
      <c r="L2" s="171"/>
      <c r="M2" s="171"/>
      <c r="N2" s="171"/>
      <c r="O2" s="171"/>
      <c r="P2" s="171"/>
      <c r="Q2" s="171"/>
      <c r="R2" s="171"/>
    </row>
    <row r="3" spans="1:22" ht="14.25" customHeight="1">
      <c r="A3" s="60"/>
      <c r="B3" s="60"/>
      <c r="C3" s="60"/>
      <c r="D3" s="60"/>
      <c r="E3" s="60"/>
      <c r="F3" s="60"/>
    </row>
    <row r="4" spans="1:22" ht="41.25" customHeight="1">
      <c r="A4" s="172" t="s">
        <v>29</v>
      </c>
      <c r="B4" s="172"/>
      <c r="C4" s="172"/>
      <c r="D4" s="172"/>
      <c r="E4" s="172"/>
      <c r="F4" s="172"/>
      <c r="G4" s="172"/>
      <c r="H4" s="172"/>
      <c r="I4" s="172"/>
      <c r="J4" s="172"/>
      <c r="K4" s="172"/>
      <c r="L4" s="172"/>
      <c r="M4" s="172"/>
      <c r="N4" s="172"/>
      <c r="O4" s="172"/>
      <c r="P4" s="172"/>
      <c r="Q4" s="172"/>
      <c r="R4" s="172"/>
      <c r="S4" s="172"/>
      <c r="T4" s="138"/>
      <c r="U4" s="138"/>
      <c r="V4" s="138"/>
    </row>
    <row r="5" spans="1:22" ht="16.5" customHeight="1">
      <c r="A5" s="137"/>
      <c r="B5" s="137"/>
      <c r="C5" s="137"/>
      <c r="D5" s="137"/>
      <c r="E5" s="137"/>
      <c r="F5" s="137"/>
      <c r="G5" s="137"/>
      <c r="H5" s="137"/>
      <c r="I5" s="137"/>
      <c r="J5" s="137"/>
      <c r="K5" s="137"/>
      <c r="L5" s="137"/>
      <c r="M5" s="137"/>
      <c r="N5" s="137"/>
      <c r="O5" s="137"/>
      <c r="P5" s="137"/>
      <c r="Q5" s="137"/>
      <c r="R5" s="137"/>
      <c r="S5" s="137"/>
      <c r="T5" s="137"/>
      <c r="U5" s="137"/>
      <c r="V5" s="137"/>
    </row>
    <row r="6" spans="1:22" s="63" customFormat="1" ht="15.75">
      <c r="A6" s="62" t="s">
        <v>26</v>
      </c>
      <c r="B6" s="62"/>
      <c r="C6" s="62"/>
      <c r="D6" s="62"/>
      <c r="E6" s="62"/>
      <c r="F6" s="62"/>
      <c r="I6" s="64"/>
      <c r="J6" s="64"/>
      <c r="K6" s="64"/>
      <c r="L6" s="64"/>
      <c r="O6" s="64"/>
      <c r="P6" s="64"/>
      <c r="Q6" s="64"/>
      <c r="R6" s="64"/>
    </row>
    <row r="7" spans="1:22">
      <c r="A7" s="122" t="s">
        <v>30</v>
      </c>
      <c r="B7" s="122"/>
      <c r="C7" s="124">
        <v>15</v>
      </c>
      <c r="D7" s="65"/>
      <c r="E7" s="60"/>
      <c r="F7" s="60"/>
    </row>
    <row r="8" spans="1:22">
      <c r="A8" s="122" t="s">
        <v>0</v>
      </c>
      <c r="B8" s="122"/>
      <c r="C8" s="125">
        <v>0.05</v>
      </c>
      <c r="D8" s="66"/>
      <c r="E8" s="60"/>
      <c r="F8" s="60"/>
    </row>
    <row r="9" spans="1:22">
      <c r="A9" s="126" t="s">
        <v>14</v>
      </c>
      <c r="B9" s="127"/>
      <c r="C9" s="128">
        <v>0.7</v>
      </c>
      <c r="D9" s="68"/>
    </row>
    <row r="10" spans="1:22" customFormat="1" ht="15"/>
    <row r="11" spans="1:22" ht="18.75">
      <c r="A11" s="67" t="s">
        <v>28</v>
      </c>
      <c r="B11" s="71"/>
      <c r="C11" s="136">
        <v>500</v>
      </c>
      <c r="D11" s="59"/>
    </row>
    <row r="12" spans="1:22">
      <c r="A12" s="135" t="s">
        <v>27</v>
      </c>
      <c r="B12" s="61"/>
      <c r="D12" s="68"/>
    </row>
    <row r="13" spans="1:22" ht="17.25" thickBot="1">
      <c r="C13" s="69"/>
      <c r="D13" s="69"/>
    </row>
    <row r="14" spans="1:22" s="71" customFormat="1" ht="18.75" thickBot="1">
      <c r="A14" s="164" t="s">
        <v>7</v>
      </c>
      <c r="B14" s="165"/>
      <c r="C14" s="165"/>
      <c r="D14" s="165"/>
      <c r="E14" s="165"/>
      <c r="F14" s="166"/>
      <c r="G14" s="144"/>
      <c r="H14" s="173" t="s">
        <v>8</v>
      </c>
      <c r="I14" s="174"/>
      <c r="J14" s="174"/>
      <c r="K14" s="174"/>
      <c r="L14" s="175"/>
      <c r="M14" s="144"/>
      <c r="N14" s="176" t="s">
        <v>9</v>
      </c>
      <c r="O14" s="177"/>
      <c r="P14" s="177"/>
      <c r="Q14" s="177"/>
      <c r="R14" s="178"/>
      <c r="S14" s="118"/>
    </row>
    <row r="15" spans="1:22">
      <c r="A15" s="93"/>
      <c r="B15" s="94"/>
      <c r="C15" s="95"/>
      <c r="D15" s="95"/>
      <c r="E15" s="96"/>
      <c r="F15" s="96"/>
      <c r="G15" s="102"/>
      <c r="H15" s="94"/>
      <c r="I15" s="96"/>
      <c r="J15" s="96"/>
      <c r="K15" s="96"/>
      <c r="L15" s="96"/>
      <c r="M15" s="102"/>
      <c r="N15" s="94"/>
      <c r="O15" s="96"/>
      <c r="P15" s="96"/>
      <c r="Q15" s="96"/>
      <c r="R15" s="145"/>
      <c r="S15" s="97"/>
    </row>
    <row r="16" spans="1:22" s="70" customFormat="1">
      <c r="A16" s="98"/>
      <c r="B16" s="105" t="s">
        <v>1</v>
      </c>
      <c r="C16" s="105" t="s">
        <v>2</v>
      </c>
      <c r="D16" s="105" t="s">
        <v>4</v>
      </c>
      <c r="E16" s="105" t="s">
        <v>5</v>
      </c>
      <c r="F16" s="106" t="s">
        <v>6</v>
      </c>
      <c r="G16" s="99"/>
      <c r="H16" s="105" t="s">
        <v>1</v>
      </c>
      <c r="I16" s="105" t="s">
        <v>2</v>
      </c>
      <c r="J16" s="105" t="s">
        <v>4</v>
      </c>
      <c r="K16" s="105" t="s">
        <v>5</v>
      </c>
      <c r="L16" s="106" t="s">
        <v>6</v>
      </c>
      <c r="M16" s="99"/>
      <c r="N16" s="105" t="s">
        <v>1</v>
      </c>
      <c r="O16" s="105" t="s">
        <v>2</v>
      </c>
      <c r="P16" s="105" t="s">
        <v>4</v>
      </c>
      <c r="Q16" s="105" t="s">
        <v>5</v>
      </c>
      <c r="R16" s="146" t="s">
        <v>6</v>
      </c>
      <c r="S16" s="100"/>
    </row>
    <row r="17" spans="1:19">
      <c r="A17" s="101"/>
      <c r="B17" s="107">
        <f>SUM(C11)</f>
        <v>500</v>
      </c>
      <c r="C17" s="108">
        <f>SUM(C8)</f>
        <v>0.05</v>
      </c>
      <c r="D17" s="108">
        <v>0.7</v>
      </c>
      <c r="E17" s="107">
        <f>SUM(E20:E79)</f>
        <v>893.59300069341168</v>
      </c>
      <c r="F17" s="139">
        <f>SUM(F79)</f>
        <v>1393.5930006934123</v>
      </c>
      <c r="G17" s="102"/>
      <c r="H17" s="107">
        <f>SUM(F17)</f>
        <v>1393.5930006934123</v>
      </c>
      <c r="I17" s="108">
        <f>SUM(C8)</f>
        <v>0.05</v>
      </c>
      <c r="J17" s="108">
        <v>0.7</v>
      </c>
      <c r="K17" s="107">
        <f>SUM(K20:K34,K35:K79)</f>
        <v>2490.6099024699242</v>
      </c>
      <c r="L17" s="139">
        <f>SUM(L79)</f>
        <v>3884.2029031633379</v>
      </c>
      <c r="M17" s="102"/>
      <c r="N17" s="107">
        <f>SUM(L17)</f>
        <v>3884.2029031633379</v>
      </c>
      <c r="O17" s="108">
        <f>SUM(C8)</f>
        <v>0.05</v>
      </c>
      <c r="P17" s="108">
        <v>0.7</v>
      </c>
      <c r="Q17" s="107">
        <f>SUM(Q20:Q79)</f>
        <v>6941.7930550795809</v>
      </c>
      <c r="R17" s="147">
        <f>SUM(R79)</f>
        <v>10825.995958242915</v>
      </c>
      <c r="S17" s="103"/>
    </row>
    <row r="18" spans="1:19" ht="17.25" thickBot="1">
      <c r="A18" s="101"/>
      <c r="B18" s="102"/>
      <c r="C18" s="104"/>
      <c r="D18" s="104"/>
      <c r="E18" s="104"/>
      <c r="F18" s="104"/>
      <c r="G18" s="102"/>
      <c r="H18" s="102"/>
      <c r="I18" s="104"/>
      <c r="J18" s="104"/>
      <c r="K18" s="104"/>
      <c r="L18" s="104"/>
      <c r="M18" s="102"/>
      <c r="N18" s="102"/>
      <c r="O18" s="104"/>
      <c r="P18" s="104"/>
      <c r="Q18" s="104"/>
      <c r="R18" s="148"/>
      <c r="S18" s="103"/>
    </row>
    <row r="19" spans="1:19" s="67" customFormat="1" ht="17.25" thickBot="1">
      <c r="A19" s="141"/>
      <c r="B19" s="72" t="s">
        <v>12</v>
      </c>
      <c r="C19" s="73" t="s">
        <v>13</v>
      </c>
      <c r="D19" s="73" t="s">
        <v>4</v>
      </c>
      <c r="E19" s="73" t="s">
        <v>3</v>
      </c>
      <c r="F19" s="74" t="s">
        <v>1</v>
      </c>
      <c r="G19" s="141"/>
      <c r="H19" s="75" t="s">
        <v>12</v>
      </c>
      <c r="I19" s="76" t="s">
        <v>13</v>
      </c>
      <c r="J19" s="76" t="s">
        <v>4</v>
      </c>
      <c r="K19" s="76" t="s">
        <v>3</v>
      </c>
      <c r="L19" s="121" t="s">
        <v>1</v>
      </c>
      <c r="M19" s="141"/>
      <c r="N19" s="75" t="s">
        <v>12</v>
      </c>
      <c r="O19" s="76" t="s">
        <v>13</v>
      </c>
      <c r="P19" s="76" t="s">
        <v>4</v>
      </c>
      <c r="Q19" s="76" t="s">
        <v>3</v>
      </c>
      <c r="R19" s="77" t="s">
        <v>1</v>
      </c>
      <c r="S19" s="119"/>
    </row>
    <row r="20" spans="1:19" ht="15" customHeight="1">
      <c r="A20" s="179" t="s">
        <v>18</v>
      </c>
      <c r="B20" s="78">
        <v>1</v>
      </c>
      <c r="C20" s="79">
        <f>SUM(B17*C17)</f>
        <v>25</v>
      </c>
      <c r="D20" s="80">
        <v>0.7</v>
      </c>
      <c r="E20" s="81">
        <f>SUM(C20*D20)</f>
        <v>17.5</v>
      </c>
      <c r="F20" s="82">
        <f>SUM(B17,E20)</f>
        <v>517.5</v>
      </c>
      <c r="G20" s="181" t="s">
        <v>18</v>
      </c>
      <c r="H20" s="78">
        <v>1</v>
      </c>
      <c r="I20" s="79">
        <f>SUM(H17*I17)</f>
        <v>69.679650034670615</v>
      </c>
      <c r="J20" s="80">
        <v>0.7</v>
      </c>
      <c r="K20" s="81">
        <f>SUM(I20*J20)</f>
        <v>48.775755024269429</v>
      </c>
      <c r="L20" s="82">
        <f>SUM(H17,K20)</f>
        <v>1442.3687557176818</v>
      </c>
      <c r="M20" s="179" t="s">
        <v>18</v>
      </c>
      <c r="N20" s="78">
        <v>1</v>
      </c>
      <c r="O20" s="79">
        <f>SUM(N17*O17)</f>
        <v>194.21014515816691</v>
      </c>
      <c r="P20" s="80">
        <v>0.7</v>
      </c>
      <c r="Q20" s="81">
        <f>SUM(O20*P20)</f>
        <v>135.94710161071683</v>
      </c>
      <c r="R20" s="82">
        <f>SUM(N17,Q20)</f>
        <v>4020.1500047740547</v>
      </c>
      <c r="S20" s="103"/>
    </row>
    <row r="21" spans="1:19">
      <c r="A21" s="168"/>
      <c r="B21" s="83">
        <v>2</v>
      </c>
      <c r="C21" s="84">
        <f>SUM(F20*C17)</f>
        <v>25.875</v>
      </c>
      <c r="D21" s="85">
        <v>0.7</v>
      </c>
      <c r="E21" s="86">
        <f t="shared" ref="E21:E31" si="0">SUM(C21*D21)</f>
        <v>18.112499999999997</v>
      </c>
      <c r="F21" s="87">
        <f>F20+E21</f>
        <v>535.61249999999995</v>
      </c>
      <c r="G21" s="182"/>
      <c r="H21" s="83">
        <v>2</v>
      </c>
      <c r="I21" s="84">
        <f>SUM(L20*I17)</f>
        <v>72.118437785884097</v>
      </c>
      <c r="J21" s="85">
        <v>0.7</v>
      </c>
      <c r="K21" s="86">
        <f t="shared" ref="K21:K31" si="1">SUM(I21*J21)</f>
        <v>50.482906450118868</v>
      </c>
      <c r="L21" s="87">
        <f>L20+K21</f>
        <v>1492.8516621678007</v>
      </c>
      <c r="M21" s="168"/>
      <c r="N21" s="83">
        <v>2</v>
      </c>
      <c r="O21" s="84">
        <f>SUM(R20*O17)</f>
        <v>201.00750023870273</v>
      </c>
      <c r="P21" s="85">
        <v>0.7</v>
      </c>
      <c r="Q21" s="86">
        <f t="shared" ref="Q21:Q31" si="2">SUM(O21*P21)</f>
        <v>140.70525016709189</v>
      </c>
      <c r="R21" s="87">
        <f>R20+Q21</f>
        <v>4160.855254941147</v>
      </c>
      <c r="S21" s="103"/>
    </row>
    <row r="22" spans="1:19">
      <c r="A22" s="168"/>
      <c r="B22" s="83">
        <v>3</v>
      </c>
      <c r="C22" s="84">
        <f>SUM(F21*C17)</f>
        <v>26.780625000000001</v>
      </c>
      <c r="D22" s="85">
        <v>0.7</v>
      </c>
      <c r="E22" s="86">
        <f t="shared" si="0"/>
        <v>18.746437499999999</v>
      </c>
      <c r="F22" s="87">
        <f t="shared" ref="F22:F79" si="3">F21+E22</f>
        <v>554.35893749999991</v>
      </c>
      <c r="G22" s="182"/>
      <c r="H22" s="83">
        <v>3</v>
      </c>
      <c r="I22" s="84">
        <f>SUM(L21*I17)</f>
        <v>74.642583108390042</v>
      </c>
      <c r="J22" s="85">
        <v>0.7</v>
      </c>
      <c r="K22" s="86">
        <f t="shared" si="1"/>
        <v>52.249808175873028</v>
      </c>
      <c r="L22" s="87">
        <f t="shared" ref="L22:L79" si="4">L21+K22</f>
        <v>1545.1014703436738</v>
      </c>
      <c r="M22" s="168"/>
      <c r="N22" s="83">
        <v>3</v>
      </c>
      <c r="O22" s="84">
        <f>SUM(R21*O17)</f>
        <v>208.04276274705737</v>
      </c>
      <c r="P22" s="85">
        <v>0.7</v>
      </c>
      <c r="Q22" s="86">
        <f t="shared" si="2"/>
        <v>145.62993392294015</v>
      </c>
      <c r="R22" s="87">
        <f t="shared" ref="R22:R79" si="5">R21+Q22</f>
        <v>4306.4851888640869</v>
      </c>
      <c r="S22" s="103"/>
    </row>
    <row r="23" spans="1:19">
      <c r="A23" s="168"/>
      <c r="B23" s="83">
        <v>4</v>
      </c>
      <c r="C23" s="84">
        <f>SUM(F22*C17)</f>
        <v>27.717946874999996</v>
      </c>
      <c r="D23" s="85">
        <v>0.7</v>
      </c>
      <c r="E23" s="86">
        <f t="shared" si="0"/>
        <v>19.402562812499994</v>
      </c>
      <c r="F23" s="87">
        <f t="shared" si="3"/>
        <v>573.76150031249995</v>
      </c>
      <c r="G23" s="182"/>
      <c r="H23" s="83">
        <v>4</v>
      </c>
      <c r="I23" s="84">
        <f>SUM(L22*I17)</f>
        <v>77.255073517183689</v>
      </c>
      <c r="J23" s="85">
        <v>0.7</v>
      </c>
      <c r="K23" s="86">
        <f t="shared" si="1"/>
        <v>54.078551462028578</v>
      </c>
      <c r="L23" s="87">
        <f t="shared" si="4"/>
        <v>1599.1800218057024</v>
      </c>
      <c r="M23" s="168"/>
      <c r="N23" s="83">
        <v>4</v>
      </c>
      <c r="O23" s="84">
        <f>SUM(R22*O17)</f>
        <v>215.32425944320437</v>
      </c>
      <c r="P23" s="85">
        <v>0.7</v>
      </c>
      <c r="Q23" s="86">
        <f t="shared" si="2"/>
        <v>150.72698161024306</v>
      </c>
      <c r="R23" s="87">
        <f t="shared" si="5"/>
        <v>4457.2121704743304</v>
      </c>
      <c r="S23" s="103"/>
    </row>
    <row r="24" spans="1:19">
      <c r="A24" s="168"/>
      <c r="B24" s="83">
        <v>5</v>
      </c>
      <c r="C24" s="84">
        <f>SUM(F23*C17)</f>
        <v>28.688075015625</v>
      </c>
      <c r="D24" s="85">
        <v>0.7</v>
      </c>
      <c r="E24" s="86">
        <f t="shared" si="0"/>
        <v>20.081652510937499</v>
      </c>
      <c r="F24" s="87">
        <f t="shared" si="3"/>
        <v>593.84315282343744</v>
      </c>
      <c r="G24" s="182"/>
      <c r="H24" s="83">
        <v>5</v>
      </c>
      <c r="I24" s="84">
        <f>SUM(L23*I17)</f>
        <v>79.959001090285128</v>
      </c>
      <c r="J24" s="85">
        <v>0.7</v>
      </c>
      <c r="K24" s="86">
        <f t="shared" si="1"/>
        <v>55.971300763199586</v>
      </c>
      <c r="L24" s="87">
        <f t="shared" si="4"/>
        <v>1655.1513225689021</v>
      </c>
      <c r="M24" s="168"/>
      <c r="N24" s="83">
        <v>5</v>
      </c>
      <c r="O24" s="84">
        <f>SUM(R23*O17)</f>
        <v>222.86060852371654</v>
      </c>
      <c r="P24" s="85">
        <v>0.7</v>
      </c>
      <c r="Q24" s="86">
        <f t="shared" si="2"/>
        <v>156.00242596660158</v>
      </c>
      <c r="R24" s="87">
        <f t="shared" si="5"/>
        <v>4613.2145964409319</v>
      </c>
      <c r="S24" s="103"/>
    </row>
    <row r="25" spans="1:19">
      <c r="A25" s="168"/>
      <c r="B25" s="83">
        <v>6</v>
      </c>
      <c r="C25" s="84">
        <f>SUM(F24*C17)</f>
        <v>29.692157641171875</v>
      </c>
      <c r="D25" s="85">
        <v>0.7</v>
      </c>
      <c r="E25" s="86">
        <f t="shared" ref="E25:E29" si="6">SUM(C25*D25)</f>
        <v>20.784510348820312</v>
      </c>
      <c r="F25" s="87">
        <f t="shared" si="3"/>
        <v>614.62766317225771</v>
      </c>
      <c r="G25" s="182"/>
      <c r="H25" s="83">
        <v>6</v>
      </c>
      <c r="I25" s="84">
        <f>SUM(L24*I17)</f>
        <v>82.757566128445106</v>
      </c>
      <c r="J25" s="85">
        <v>0.7</v>
      </c>
      <c r="K25" s="86">
        <f t="shared" si="1"/>
        <v>57.930296289911567</v>
      </c>
      <c r="L25" s="87">
        <f t="shared" si="4"/>
        <v>1713.0816188588137</v>
      </c>
      <c r="M25" s="168"/>
      <c r="N25" s="83">
        <v>6</v>
      </c>
      <c r="O25" s="84">
        <f>SUM(R24*O17)</f>
        <v>230.66072982204662</v>
      </c>
      <c r="P25" s="85">
        <v>0.7</v>
      </c>
      <c r="Q25" s="86">
        <f t="shared" si="2"/>
        <v>161.46251087543263</v>
      </c>
      <c r="R25" s="87">
        <f t="shared" si="5"/>
        <v>4774.6771073163645</v>
      </c>
      <c r="S25" s="103"/>
    </row>
    <row r="26" spans="1:19">
      <c r="A26" s="168"/>
      <c r="B26" s="83">
        <v>7</v>
      </c>
      <c r="C26" s="84">
        <f>SUM(F25*C17)</f>
        <v>30.731383158612886</v>
      </c>
      <c r="D26" s="85">
        <v>0.7</v>
      </c>
      <c r="E26" s="86">
        <f t="shared" si="6"/>
        <v>21.511968211029018</v>
      </c>
      <c r="F26" s="87">
        <f t="shared" si="3"/>
        <v>636.13963138328677</v>
      </c>
      <c r="G26" s="182"/>
      <c r="H26" s="83">
        <v>7</v>
      </c>
      <c r="I26" s="84">
        <f>SUM(L25*I17)</f>
        <v>85.654080942940695</v>
      </c>
      <c r="J26" s="85">
        <v>0.7</v>
      </c>
      <c r="K26" s="86">
        <f t="shared" si="1"/>
        <v>59.957856660058482</v>
      </c>
      <c r="L26" s="87">
        <f t="shared" si="4"/>
        <v>1773.0394755188722</v>
      </c>
      <c r="M26" s="168"/>
      <c r="N26" s="83">
        <v>7</v>
      </c>
      <c r="O26" s="84">
        <f>SUM(R25*O17)</f>
        <v>238.73385536581824</v>
      </c>
      <c r="P26" s="85">
        <v>0.7</v>
      </c>
      <c r="Q26" s="86">
        <f t="shared" si="2"/>
        <v>167.11369875607275</v>
      </c>
      <c r="R26" s="87">
        <f t="shared" si="5"/>
        <v>4941.7908060724376</v>
      </c>
      <c r="S26" s="103"/>
    </row>
    <row r="27" spans="1:19">
      <c r="A27" s="168"/>
      <c r="B27" s="83">
        <v>8</v>
      </c>
      <c r="C27" s="84">
        <f>SUM(F26*C17)</f>
        <v>31.806981569164339</v>
      </c>
      <c r="D27" s="85">
        <v>0.7</v>
      </c>
      <c r="E27" s="86">
        <f t="shared" si="6"/>
        <v>22.264887098415038</v>
      </c>
      <c r="F27" s="87">
        <f t="shared" si="3"/>
        <v>658.40451848170176</v>
      </c>
      <c r="G27" s="182"/>
      <c r="H27" s="83">
        <v>8</v>
      </c>
      <c r="I27" s="84">
        <f>SUM(L26*I17)</f>
        <v>88.651973775943617</v>
      </c>
      <c r="J27" s="85">
        <v>0.7</v>
      </c>
      <c r="K27" s="86">
        <f t="shared" si="1"/>
        <v>62.056381643160528</v>
      </c>
      <c r="L27" s="87">
        <f t="shared" si="4"/>
        <v>1835.0958571620326</v>
      </c>
      <c r="M27" s="168"/>
      <c r="N27" s="83">
        <v>8</v>
      </c>
      <c r="O27" s="84">
        <f>SUM(R26*O17)</f>
        <v>247.0895403036219</v>
      </c>
      <c r="P27" s="85">
        <v>0.7</v>
      </c>
      <c r="Q27" s="86">
        <f t="shared" si="2"/>
        <v>172.96267821253531</v>
      </c>
      <c r="R27" s="87">
        <f t="shared" si="5"/>
        <v>5114.7534842849727</v>
      </c>
      <c r="S27" s="103"/>
    </row>
    <row r="28" spans="1:19">
      <c r="A28" s="168"/>
      <c r="B28" s="83">
        <v>9</v>
      </c>
      <c r="C28" s="84">
        <f>SUM(F27*C17)</f>
        <v>32.920225924085088</v>
      </c>
      <c r="D28" s="85">
        <v>0.7</v>
      </c>
      <c r="E28" s="86">
        <f t="shared" si="6"/>
        <v>23.044158146859559</v>
      </c>
      <c r="F28" s="87">
        <f t="shared" si="3"/>
        <v>681.44867662856132</v>
      </c>
      <c r="G28" s="182"/>
      <c r="H28" s="83">
        <v>9</v>
      </c>
      <c r="I28" s="84">
        <f>SUM(L27*I17)</f>
        <v>91.754792858101638</v>
      </c>
      <c r="J28" s="85">
        <v>0.7</v>
      </c>
      <c r="K28" s="86">
        <f t="shared" si="1"/>
        <v>64.228355000671144</v>
      </c>
      <c r="L28" s="87">
        <f t="shared" si="4"/>
        <v>1899.3242121627038</v>
      </c>
      <c r="M28" s="168"/>
      <c r="N28" s="83">
        <v>9</v>
      </c>
      <c r="O28" s="84">
        <f>SUM(R27*O17)</f>
        <v>255.73767421424864</v>
      </c>
      <c r="P28" s="85">
        <v>0.7</v>
      </c>
      <c r="Q28" s="86">
        <f t="shared" si="2"/>
        <v>179.01637194997403</v>
      </c>
      <c r="R28" s="87">
        <f t="shared" si="5"/>
        <v>5293.7698562349469</v>
      </c>
      <c r="S28" s="103"/>
    </row>
    <row r="29" spans="1:19">
      <c r="A29" s="168"/>
      <c r="B29" s="83">
        <v>10</v>
      </c>
      <c r="C29" s="84">
        <f>SUM(F28*C17)</f>
        <v>34.072433831428064</v>
      </c>
      <c r="D29" s="85">
        <v>0.7</v>
      </c>
      <c r="E29" s="86">
        <f t="shared" si="6"/>
        <v>23.850703681999644</v>
      </c>
      <c r="F29" s="87">
        <f t="shared" si="3"/>
        <v>705.29938031056099</v>
      </c>
      <c r="G29" s="182"/>
      <c r="H29" s="83">
        <v>10</v>
      </c>
      <c r="I29" s="84">
        <f>SUM(L28*I17)</f>
        <v>94.966210608135199</v>
      </c>
      <c r="J29" s="85">
        <v>0.7</v>
      </c>
      <c r="K29" s="86">
        <f t="shared" si="1"/>
        <v>66.476347425694641</v>
      </c>
      <c r="L29" s="87">
        <f t="shared" si="4"/>
        <v>1965.8005595883985</v>
      </c>
      <c r="M29" s="168"/>
      <c r="N29" s="83">
        <v>10</v>
      </c>
      <c r="O29" s="84">
        <f>SUM(R28*O17)</f>
        <v>264.68849281174738</v>
      </c>
      <c r="P29" s="85">
        <v>0.7</v>
      </c>
      <c r="Q29" s="86">
        <f t="shared" si="2"/>
        <v>185.28194496822314</v>
      </c>
      <c r="R29" s="87">
        <f t="shared" si="5"/>
        <v>5479.0518012031698</v>
      </c>
      <c r="S29" s="103"/>
    </row>
    <row r="30" spans="1:19">
      <c r="A30" s="168"/>
      <c r="B30" s="83">
        <v>11</v>
      </c>
      <c r="C30" s="84">
        <f>SUM(F24*C17)</f>
        <v>29.692157641171875</v>
      </c>
      <c r="D30" s="85">
        <v>0.7</v>
      </c>
      <c r="E30" s="86">
        <f t="shared" si="0"/>
        <v>20.784510348820312</v>
      </c>
      <c r="F30" s="87">
        <f t="shared" si="3"/>
        <v>726.08389065938127</v>
      </c>
      <c r="G30" s="182"/>
      <c r="H30" s="83">
        <v>11</v>
      </c>
      <c r="I30" s="84">
        <f>SUM(L24*I17)</f>
        <v>82.757566128445106</v>
      </c>
      <c r="J30" s="85">
        <v>0.7</v>
      </c>
      <c r="K30" s="86">
        <f t="shared" si="1"/>
        <v>57.930296289911567</v>
      </c>
      <c r="L30" s="87">
        <f t="shared" si="4"/>
        <v>2023.7308558783102</v>
      </c>
      <c r="M30" s="168"/>
      <c r="N30" s="83">
        <v>11</v>
      </c>
      <c r="O30" s="84">
        <f>SUM(R24*O17)</f>
        <v>230.66072982204662</v>
      </c>
      <c r="P30" s="85">
        <v>0.7</v>
      </c>
      <c r="Q30" s="86">
        <f t="shared" si="2"/>
        <v>161.46251087543263</v>
      </c>
      <c r="R30" s="87">
        <f t="shared" si="5"/>
        <v>5640.5143120786024</v>
      </c>
      <c r="S30" s="103"/>
    </row>
    <row r="31" spans="1:19">
      <c r="A31" s="168"/>
      <c r="B31" s="83">
        <v>12</v>
      </c>
      <c r="C31" s="84">
        <f>SUM(F30*C17)</f>
        <v>36.304194532969063</v>
      </c>
      <c r="D31" s="85">
        <v>0.7</v>
      </c>
      <c r="E31" s="86">
        <f t="shared" si="0"/>
        <v>25.412936173078343</v>
      </c>
      <c r="F31" s="87">
        <f t="shared" si="3"/>
        <v>751.49682683245965</v>
      </c>
      <c r="G31" s="182"/>
      <c r="H31" s="83">
        <v>12</v>
      </c>
      <c r="I31" s="84">
        <f>SUM(L30*I17)</f>
        <v>101.18654279391552</v>
      </c>
      <c r="J31" s="85">
        <v>0.7</v>
      </c>
      <c r="K31" s="86">
        <f t="shared" si="1"/>
        <v>70.830579955740859</v>
      </c>
      <c r="L31" s="87">
        <f t="shared" si="4"/>
        <v>2094.5614358340508</v>
      </c>
      <c r="M31" s="168"/>
      <c r="N31" s="83">
        <v>12</v>
      </c>
      <c r="O31" s="84">
        <f>SUM(R30*O17)</f>
        <v>282.02571560393011</v>
      </c>
      <c r="P31" s="85">
        <v>0.7</v>
      </c>
      <c r="Q31" s="86">
        <f t="shared" si="2"/>
        <v>197.41800092275108</v>
      </c>
      <c r="R31" s="87">
        <f t="shared" si="5"/>
        <v>5837.9323130013536</v>
      </c>
      <c r="S31" s="103"/>
    </row>
    <row r="32" spans="1:19">
      <c r="A32" s="168"/>
      <c r="B32" s="83">
        <v>13</v>
      </c>
      <c r="C32" s="84">
        <f>SUM(F31*C17)</f>
        <v>37.574841341622985</v>
      </c>
      <c r="D32" s="85">
        <v>0.7</v>
      </c>
      <c r="E32" s="46">
        <f>-SUM(C32)</f>
        <v>-37.574841341622985</v>
      </c>
      <c r="F32" s="87">
        <f t="shared" si="3"/>
        <v>713.92198549083662</v>
      </c>
      <c r="G32" s="182"/>
      <c r="H32" s="83">
        <v>13</v>
      </c>
      <c r="I32" s="84">
        <f>SUM(L31*I17)</f>
        <v>104.72807179170255</v>
      </c>
      <c r="J32" s="85">
        <v>0.7</v>
      </c>
      <c r="K32" s="46">
        <f>-SUM(I32)</f>
        <v>-104.72807179170255</v>
      </c>
      <c r="L32" s="87">
        <f t="shared" si="4"/>
        <v>1989.8333640423482</v>
      </c>
      <c r="M32" s="168"/>
      <c r="N32" s="83">
        <v>13</v>
      </c>
      <c r="O32" s="84">
        <f>SUM(R31*O17)</f>
        <v>291.8966156500677</v>
      </c>
      <c r="P32" s="85">
        <v>0.7</v>
      </c>
      <c r="Q32" s="46">
        <f>-SUM(O32)</f>
        <v>-291.8966156500677</v>
      </c>
      <c r="R32" s="87">
        <f t="shared" si="5"/>
        <v>5546.0356973512862</v>
      </c>
      <c r="S32" s="103"/>
    </row>
    <row r="33" spans="1:19">
      <c r="A33" s="168"/>
      <c r="B33" s="83">
        <v>14</v>
      </c>
      <c r="C33" s="84">
        <f>SUM(F32*C17)</f>
        <v>35.69609927454183</v>
      </c>
      <c r="D33" s="85">
        <v>0.7</v>
      </c>
      <c r="E33" s="46">
        <f t="shared" ref="E33:E34" si="7">-SUM(C33)</f>
        <v>-35.69609927454183</v>
      </c>
      <c r="F33" s="87">
        <f t="shared" si="3"/>
        <v>678.22588621629484</v>
      </c>
      <c r="G33" s="182"/>
      <c r="H33" s="83">
        <v>14</v>
      </c>
      <c r="I33" s="84">
        <f>SUM(L32*I17)</f>
        <v>99.49166820211741</v>
      </c>
      <c r="J33" s="85">
        <v>0.7</v>
      </c>
      <c r="K33" s="46">
        <f t="shared" ref="K33:K34" si="8">-SUM(I33)</f>
        <v>-99.49166820211741</v>
      </c>
      <c r="L33" s="87">
        <f t="shared" si="4"/>
        <v>1890.3416958402308</v>
      </c>
      <c r="M33" s="168"/>
      <c r="N33" s="83">
        <v>14</v>
      </c>
      <c r="O33" s="84">
        <f>SUM(R32*O17)</f>
        <v>277.30178486756432</v>
      </c>
      <c r="P33" s="85">
        <v>0.7</v>
      </c>
      <c r="Q33" s="46">
        <f t="shared" ref="Q33:Q34" si="9">-SUM(O33)</f>
        <v>-277.30178486756432</v>
      </c>
      <c r="R33" s="87">
        <f t="shared" si="5"/>
        <v>5268.7339124837217</v>
      </c>
      <c r="S33" s="103"/>
    </row>
    <row r="34" spans="1:19" ht="17.25" thickBot="1">
      <c r="A34" s="180"/>
      <c r="B34" s="109">
        <v>15</v>
      </c>
      <c r="C34" s="110">
        <f>SUM(F33*C17)</f>
        <v>33.911294310814746</v>
      </c>
      <c r="D34" s="111">
        <v>0.7</v>
      </c>
      <c r="E34" s="46">
        <f t="shared" si="7"/>
        <v>-33.911294310814746</v>
      </c>
      <c r="F34" s="112">
        <f t="shared" si="3"/>
        <v>644.31459190548014</v>
      </c>
      <c r="G34" s="183"/>
      <c r="H34" s="109">
        <v>15</v>
      </c>
      <c r="I34" s="110">
        <f>SUM(L33*I17)</f>
        <v>94.517084792011545</v>
      </c>
      <c r="J34" s="111">
        <v>0.7</v>
      </c>
      <c r="K34" s="46">
        <f t="shared" si="8"/>
        <v>-94.517084792011545</v>
      </c>
      <c r="L34" s="112">
        <f t="shared" si="4"/>
        <v>1795.8246110482194</v>
      </c>
      <c r="M34" s="180"/>
      <c r="N34" s="109">
        <v>15</v>
      </c>
      <c r="O34" s="110">
        <f>SUM(R33*O17)</f>
        <v>263.43669562418609</v>
      </c>
      <c r="P34" s="111">
        <v>0.7</v>
      </c>
      <c r="Q34" s="46">
        <f t="shared" si="9"/>
        <v>-263.43669562418609</v>
      </c>
      <c r="R34" s="112">
        <f t="shared" si="5"/>
        <v>5005.2972168595352</v>
      </c>
      <c r="S34" s="103"/>
    </row>
    <row r="35" spans="1:19" ht="15" customHeight="1">
      <c r="A35" s="167" t="s">
        <v>15</v>
      </c>
      <c r="B35" s="113">
        <v>1</v>
      </c>
      <c r="C35" s="114">
        <f>SUM(F34*C17)</f>
        <v>32.215729595274006</v>
      </c>
      <c r="D35" s="115">
        <v>0.7</v>
      </c>
      <c r="E35" s="116">
        <f t="shared" ref="E35:E46" si="10">SUM(C35*D35)</f>
        <v>22.551010716691803</v>
      </c>
      <c r="F35" s="114">
        <f t="shared" si="3"/>
        <v>666.86560262217199</v>
      </c>
      <c r="G35" s="161" t="s">
        <v>15</v>
      </c>
      <c r="H35" s="113">
        <v>1</v>
      </c>
      <c r="I35" s="114">
        <f>SUM(L34*I17)</f>
        <v>89.79123055241098</v>
      </c>
      <c r="J35" s="115">
        <v>0.7</v>
      </c>
      <c r="K35" s="116">
        <f t="shared" ref="K35:K46" si="11">SUM(I35*J35)</f>
        <v>62.853861386687683</v>
      </c>
      <c r="L35" s="114">
        <f t="shared" si="4"/>
        <v>1858.678472434907</v>
      </c>
      <c r="M35" s="167" t="s">
        <v>15</v>
      </c>
      <c r="N35" s="113">
        <v>1</v>
      </c>
      <c r="O35" s="114">
        <f>SUM(R34*O17)</f>
        <v>250.26486084297676</v>
      </c>
      <c r="P35" s="115">
        <v>0.7</v>
      </c>
      <c r="Q35" s="116">
        <f t="shared" ref="Q35:Q46" si="12">SUM(O35*P35)</f>
        <v>175.18540259008373</v>
      </c>
      <c r="R35" s="117">
        <f t="shared" si="5"/>
        <v>5180.4826194496191</v>
      </c>
      <c r="S35" s="103"/>
    </row>
    <row r="36" spans="1:19">
      <c r="A36" s="168"/>
      <c r="B36" s="83">
        <v>2</v>
      </c>
      <c r="C36" s="84">
        <f>SUM(F35*C17)</f>
        <v>33.3432801311086</v>
      </c>
      <c r="D36" s="85">
        <v>0.7</v>
      </c>
      <c r="E36" s="86">
        <f t="shared" si="10"/>
        <v>23.340296091776018</v>
      </c>
      <c r="F36" s="84">
        <f t="shared" si="3"/>
        <v>690.20589871394805</v>
      </c>
      <c r="G36" s="162"/>
      <c r="H36" s="83">
        <v>2</v>
      </c>
      <c r="I36" s="84">
        <f>SUM(L35*I17)</f>
        <v>92.93392362174535</v>
      </c>
      <c r="J36" s="85">
        <v>0.7</v>
      </c>
      <c r="K36" s="86">
        <f t="shared" si="11"/>
        <v>65.053746535221748</v>
      </c>
      <c r="L36" s="84">
        <f t="shared" si="4"/>
        <v>1923.7322189701288</v>
      </c>
      <c r="M36" s="168"/>
      <c r="N36" s="83">
        <v>2</v>
      </c>
      <c r="O36" s="84">
        <f>SUM(R35*O17)</f>
        <v>259.02413097248098</v>
      </c>
      <c r="P36" s="85">
        <v>0.7</v>
      </c>
      <c r="Q36" s="86">
        <f t="shared" si="12"/>
        <v>181.31689168073666</v>
      </c>
      <c r="R36" s="87">
        <f t="shared" si="5"/>
        <v>5361.7995111303553</v>
      </c>
      <c r="S36" s="103"/>
    </row>
    <row r="37" spans="1:19">
      <c r="A37" s="168"/>
      <c r="B37" s="83">
        <v>3</v>
      </c>
      <c r="C37" s="84">
        <f>SUM(F36*C17)</f>
        <v>34.510294935697402</v>
      </c>
      <c r="D37" s="85">
        <v>0.7</v>
      </c>
      <c r="E37" s="86">
        <f t="shared" si="10"/>
        <v>24.157206454988181</v>
      </c>
      <c r="F37" s="84">
        <f t="shared" si="3"/>
        <v>714.36310516893627</v>
      </c>
      <c r="G37" s="162"/>
      <c r="H37" s="83">
        <v>3</v>
      </c>
      <c r="I37" s="84">
        <f>SUM(L36*I17)</f>
        <v>96.186610948506441</v>
      </c>
      <c r="J37" s="85">
        <v>0.7</v>
      </c>
      <c r="K37" s="86">
        <f t="shared" si="11"/>
        <v>67.330627663954502</v>
      </c>
      <c r="L37" s="84">
        <f t="shared" si="4"/>
        <v>1991.0628466340834</v>
      </c>
      <c r="M37" s="168"/>
      <c r="N37" s="83">
        <v>3</v>
      </c>
      <c r="O37" s="84">
        <f>SUM(R36*O17)</f>
        <v>268.0899755565178</v>
      </c>
      <c r="P37" s="85">
        <v>0.7</v>
      </c>
      <c r="Q37" s="86">
        <f t="shared" si="12"/>
        <v>187.66298288956244</v>
      </c>
      <c r="R37" s="87">
        <f t="shared" si="5"/>
        <v>5549.4624940199174</v>
      </c>
      <c r="S37" s="103"/>
    </row>
    <row r="38" spans="1:19">
      <c r="A38" s="168"/>
      <c r="B38" s="83">
        <v>4</v>
      </c>
      <c r="C38" s="84">
        <f>SUM(F37*C17)</f>
        <v>35.718155258446814</v>
      </c>
      <c r="D38" s="85">
        <v>0.7</v>
      </c>
      <c r="E38" s="86">
        <f t="shared" si="10"/>
        <v>25.002708680912768</v>
      </c>
      <c r="F38" s="84">
        <f t="shared" si="3"/>
        <v>739.36581384984902</v>
      </c>
      <c r="G38" s="162"/>
      <c r="H38" s="83">
        <v>4</v>
      </c>
      <c r="I38" s="84">
        <f>SUM(L37*I17)</f>
        <v>99.55314233170418</v>
      </c>
      <c r="J38" s="85">
        <v>0.7</v>
      </c>
      <c r="K38" s="86">
        <f t="shared" si="11"/>
        <v>69.687199632192915</v>
      </c>
      <c r="L38" s="84">
        <f t="shared" si="4"/>
        <v>2060.7500462662765</v>
      </c>
      <c r="M38" s="168"/>
      <c r="N38" s="83">
        <v>4</v>
      </c>
      <c r="O38" s="84">
        <f>SUM(R37*O17)</f>
        <v>277.47312470099587</v>
      </c>
      <c r="P38" s="85">
        <v>0.7</v>
      </c>
      <c r="Q38" s="86">
        <f t="shared" si="12"/>
        <v>194.23118729069711</v>
      </c>
      <c r="R38" s="87">
        <f t="shared" si="5"/>
        <v>5743.6936813106149</v>
      </c>
      <c r="S38" s="103"/>
    </row>
    <row r="39" spans="1:19" ht="15" customHeight="1">
      <c r="A39" s="168"/>
      <c r="B39" s="83">
        <v>5</v>
      </c>
      <c r="C39" s="84">
        <f>SUM(F38*C17)</f>
        <v>36.968290692492452</v>
      </c>
      <c r="D39" s="85">
        <v>0.7</v>
      </c>
      <c r="E39" s="86">
        <f t="shared" si="10"/>
        <v>25.877803484744714</v>
      </c>
      <c r="F39" s="84">
        <f t="shared" si="3"/>
        <v>765.24361733459375</v>
      </c>
      <c r="G39" s="162"/>
      <c r="H39" s="83">
        <v>5</v>
      </c>
      <c r="I39" s="84">
        <f>SUM(L38*I17)</f>
        <v>103.03750231331384</v>
      </c>
      <c r="J39" s="85">
        <v>0.7</v>
      </c>
      <c r="K39" s="86">
        <f t="shared" si="11"/>
        <v>72.126251619319675</v>
      </c>
      <c r="L39" s="84">
        <f t="shared" si="4"/>
        <v>2132.8762978855962</v>
      </c>
      <c r="M39" s="168"/>
      <c r="N39" s="83">
        <v>5</v>
      </c>
      <c r="O39" s="84">
        <f>SUM(R38*O17)</f>
        <v>287.18468406553075</v>
      </c>
      <c r="P39" s="85">
        <v>0.7</v>
      </c>
      <c r="Q39" s="86">
        <f t="shared" si="12"/>
        <v>201.02927884587152</v>
      </c>
      <c r="R39" s="87">
        <f t="shared" si="5"/>
        <v>5944.7229601564868</v>
      </c>
      <c r="S39" s="103"/>
    </row>
    <row r="40" spans="1:19" ht="15" customHeight="1">
      <c r="A40" s="168"/>
      <c r="B40" s="83">
        <v>6</v>
      </c>
      <c r="C40" s="84">
        <f>SUM(F39*C17)</f>
        <v>38.262180866729686</v>
      </c>
      <c r="D40" s="85">
        <v>0.7</v>
      </c>
      <c r="E40" s="86">
        <f t="shared" si="10"/>
        <v>26.78352660671078</v>
      </c>
      <c r="F40" s="84">
        <f t="shared" si="3"/>
        <v>792.02714394130453</v>
      </c>
      <c r="G40" s="162"/>
      <c r="H40" s="83">
        <v>6</v>
      </c>
      <c r="I40" s="84">
        <f>SUM(L39*I17)</f>
        <v>106.64381489427981</v>
      </c>
      <c r="J40" s="85">
        <v>0.7</v>
      </c>
      <c r="K40" s="86">
        <f t="shared" si="11"/>
        <v>74.65067042599587</v>
      </c>
      <c r="L40" s="84">
        <f t="shared" si="4"/>
        <v>2207.5269683115921</v>
      </c>
      <c r="M40" s="168"/>
      <c r="N40" s="83">
        <v>6</v>
      </c>
      <c r="O40" s="84">
        <f>SUM(R39*O17)</f>
        <v>297.23614800782434</v>
      </c>
      <c r="P40" s="85">
        <v>0.7</v>
      </c>
      <c r="Q40" s="86">
        <f t="shared" si="12"/>
        <v>208.06530360547703</v>
      </c>
      <c r="R40" s="87">
        <f t="shared" si="5"/>
        <v>6152.7882637619641</v>
      </c>
      <c r="S40" s="103"/>
    </row>
    <row r="41" spans="1:19" ht="15" customHeight="1">
      <c r="A41" s="168"/>
      <c r="B41" s="83">
        <v>7</v>
      </c>
      <c r="C41" s="84">
        <f>SUM(F40*C17)</f>
        <v>39.601357197065227</v>
      </c>
      <c r="D41" s="85">
        <v>0.7</v>
      </c>
      <c r="E41" s="86">
        <f t="shared" si="10"/>
        <v>27.720950037945656</v>
      </c>
      <c r="F41" s="84">
        <f t="shared" si="3"/>
        <v>819.74809397925014</v>
      </c>
      <c r="G41" s="162"/>
      <c r="H41" s="83">
        <v>7</v>
      </c>
      <c r="I41" s="84">
        <f>SUM(L40*I17)</f>
        <v>110.37634841557961</v>
      </c>
      <c r="J41" s="85">
        <v>0.7</v>
      </c>
      <c r="K41" s="86">
        <f t="shared" si="11"/>
        <v>77.26344389090572</v>
      </c>
      <c r="L41" s="84">
        <f t="shared" si="4"/>
        <v>2284.7904122024979</v>
      </c>
      <c r="M41" s="168"/>
      <c r="N41" s="83">
        <v>7</v>
      </c>
      <c r="O41" s="84">
        <f>SUM(R40*O17)</f>
        <v>307.63941318809822</v>
      </c>
      <c r="P41" s="85">
        <v>0.7</v>
      </c>
      <c r="Q41" s="86">
        <f t="shared" si="12"/>
        <v>215.34758923166874</v>
      </c>
      <c r="R41" s="87">
        <f t="shared" si="5"/>
        <v>6368.1358529936333</v>
      </c>
      <c r="S41" s="103"/>
    </row>
    <row r="42" spans="1:19" ht="15" customHeight="1">
      <c r="A42" s="168"/>
      <c r="B42" s="83">
        <v>8</v>
      </c>
      <c r="C42" s="84">
        <f>SUM(F41*C17)</f>
        <v>40.987404698962507</v>
      </c>
      <c r="D42" s="85">
        <v>0.7</v>
      </c>
      <c r="E42" s="86">
        <f t="shared" si="10"/>
        <v>28.691183289273752</v>
      </c>
      <c r="F42" s="84">
        <f t="shared" si="3"/>
        <v>848.43927726852394</v>
      </c>
      <c r="G42" s="162"/>
      <c r="H42" s="83">
        <v>8</v>
      </c>
      <c r="I42" s="84">
        <f>SUM(L41*I17)</f>
        <v>114.2395206101249</v>
      </c>
      <c r="J42" s="85">
        <v>0.7</v>
      </c>
      <c r="K42" s="86">
        <f t="shared" si="11"/>
        <v>79.967664427087428</v>
      </c>
      <c r="L42" s="84">
        <f t="shared" si="4"/>
        <v>2364.7580766295855</v>
      </c>
      <c r="M42" s="168"/>
      <c r="N42" s="83">
        <v>8</v>
      </c>
      <c r="O42" s="84">
        <f>SUM(R41*O17)</f>
        <v>318.40679264968168</v>
      </c>
      <c r="P42" s="85">
        <v>0.7</v>
      </c>
      <c r="Q42" s="86">
        <f t="shared" si="12"/>
        <v>222.88475485477716</v>
      </c>
      <c r="R42" s="87">
        <f t="shared" si="5"/>
        <v>6591.0206078484107</v>
      </c>
      <c r="S42" s="103"/>
    </row>
    <row r="43" spans="1:19" ht="15" customHeight="1">
      <c r="A43" s="168"/>
      <c r="B43" s="83">
        <v>9</v>
      </c>
      <c r="C43" s="84">
        <f>SUM(F42*C17)</f>
        <v>42.4219638634262</v>
      </c>
      <c r="D43" s="85">
        <v>0.7</v>
      </c>
      <c r="E43" s="86">
        <f t="shared" si="10"/>
        <v>29.695374704398336</v>
      </c>
      <c r="F43" s="84">
        <f t="shared" si="3"/>
        <v>878.13465197292226</v>
      </c>
      <c r="G43" s="162"/>
      <c r="H43" s="83">
        <v>9</v>
      </c>
      <c r="I43" s="84">
        <f>SUM(L42*I17)</f>
        <v>118.23790383147929</v>
      </c>
      <c r="J43" s="85">
        <v>0.7</v>
      </c>
      <c r="K43" s="86">
        <f t="shared" si="11"/>
        <v>82.766532682035489</v>
      </c>
      <c r="L43" s="84">
        <f t="shared" si="4"/>
        <v>2447.5246093116211</v>
      </c>
      <c r="M43" s="168"/>
      <c r="N43" s="83">
        <v>9</v>
      </c>
      <c r="O43" s="84">
        <f>SUM(R42*O17)</f>
        <v>329.55103039242056</v>
      </c>
      <c r="P43" s="85">
        <v>0.7</v>
      </c>
      <c r="Q43" s="86">
        <f t="shared" si="12"/>
        <v>230.68572127469437</v>
      </c>
      <c r="R43" s="87">
        <f t="shared" si="5"/>
        <v>6821.7063291231052</v>
      </c>
      <c r="S43" s="103"/>
    </row>
    <row r="44" spans="1:19" ht="15" customHeight="1">
      <c r="A44" s="168"/>
      <c r="B44" s="83">
        <v>10</v>
      </c>
      <c r="C44" s="84">
        <f>SUM(F43*C17)</f>
        <v>43.906732598646116</v>
      </c>
      <c r="D44" s="85">
        <v>0.7</v>
      </c>
      <c r="E44" s="86">
        <f t="shared" si="10"/>
        <v>30.73471281905228</v>
      </c>
      <c r="F44" s="84">
        <f t="shared" si="3"/>
        <v>908.86936479197459</v>
      </c>
      <c r="G44" s="162"/>
      <c r="H44" s="83">
        <v>10</v>
      </c>
      <c r="I44" s="84">
        <f>SUM(L43*I17)</f>
        <v>122.37623046558106</v>
      </c>
      <c r="J44" s="85">
        <v>0.7</v>
      </c>
      <c r="K44" s="86">
        <f t="shared" si="11"/>
        <v>85.663361325906735</v>
      </c>
      <c r="L44" s="84">
        <f t="shared" si="4"/>
        <v>2533.187970637528</v>
      </c>
      <c r="M44" s="168"/>
      <c r="N44" s="83">
        <v>10</v>
      </c>
      <c r="O44" s="84">
        <f>SUM(R43*O17)</f>
        <v>341.08531645615528</v>
      </c>
      <c r="P44" s="85">
        <v>0.7</v>
      </c>
      <c r="Q44" s="86">
        <f t="shared" si="12"/>
        <v>238.75972151930867</v>
      </c>
      <c r="R44" s="87">
        <f t="shared" si="5"/>
        <v>7060.4660506424143</v>
      </c>
      <c r="S44" s="103"/>
    </row>
    <row r="45" spans="1:19">
      <c r="A45" s="168"/>
      <c r="B45" s="83">
        <v>11</v>
      </c>
      <c r="C45" s="84">
        <f>SUM(F44*C17)</f>
        <v>45.443468239598729</v>
      </c>
      <c r="D45" s="85">
        <v>0.7</v>
      </c>
      <c r="E45" s="86">
        <f t="shared" si="10"/>
        <v>31.810427767719109</v>
      </c>
      <c r="F45" s="84">
        <f t="shared" si="3"/>
        <v>940.67979255969374</v>
      </c>
      <c r="G45" s="162"/>
      <c r="H45" s="83">
        <v>11</v>
      </c>
      <c r="I45" s="84">
        <f>SUM(L44*I17)</f>
        <v>126.65939853187641</v>
      </c>
      <c r="J45" s="85">
        <v>0.7</v>
      </c>
      <c r="K45" s="86">
        <f t="shared" si="11"/>
        <v>88.661578972313478</v>
      </c>
      <c r="L45" s="84">
        <f t="shared" si="4"/>
        <v>2621.8495496098417</v>
      </c>
      <c r="M45" s="168"/>
      <c r="N45" s="83">
        <v>11</v>
      </c>
      <c r="O45" s="84">
        <f>SUM(R44*O17)</f>
        <v>353.02330253212074</v>
      </c>
      <c r="P45" s="85">
        <v>0.7</v>
      </c>
      <c r="Q45" s="86">
        <f t="shared" si="12"/>
        <v>247.11631177248449</v>
      </c>
      <c r="R45" s="87">
        <f t="shared" si="5"/>
        <v>7307.5823624148989</v>
      </c>
      <c r="S45" s="103"/>
    </row>
    <row r="46" spans="1:19">
      <c r="A46" s="168"/>
      <c r="B46" s="83">
        <v>12</v>
      </c>
      <c r="C46" s="84">
        <f>SUM(F45*C17)</f>
        <v>47.033989627984688</v>
      </c>
      <c r="D46" s="85">
        <v>0.7</v>
      </c>
      <c r="E46" s="86">
        <f t="shared" si="10"/>
        <v>32.923792739589281</v>
      </c>
      <c r="F46" s="84">
        <f t="shared" si="3"/>
        <v>973.60358529928305</v>
      </c>
      <c r="G46" s="162"/>
      <c r="H46" s="83">
        <v>12</v>
      </c>
      <c r="I46" s="84">
        <f>SUM(L45*I17)</f>
        <v>131.09247748049208</v>
      </c>
      <c r="J46" s="85">
        <v>0.7</v>
      </c>
      <c r="K46" s="86">
        <f t="shared" si="11"/>
        <v>91.764734236344452</v>
      </c>
      <c r="L46" s="84">
        <f t="shared" si="4"/>
        <v>2713.614283846186</v>
      </c>
      <c r="M46" s="168"/>
      <c r="N46" s="83">
        <v>12</v>
      </c>
      <c r="O46" s="84">
        <f>SUM(R45*O17)</f>
        <v>365.37911812074498</v>
      </c>
      <c r="P46" s="85">
        <v>0.7</v>
      </c>
      <c r="Q46" s="86">
        <f t="shared" si="12"/>
        <v>255.76538268452146</v>
      </c>
      <c r="R46" s="87">
        <f t="shared" si="5"/>
        <v>7563.3477450994205</v>
      </c>
      <c r="S46" s="103"/>
    </row>
    <row r="47" spans="1:19">
      <c r="A47" s="168"/>
      <c r="B47" s="83">
        <v>13</v>
      </c>
      <c r="C47" s="84">
        <f>SUM(F46*C17)</f>
        <v>48.680179264964153</v>
      </c>
      <c r="D47" s="85">
        <v>0.7</v>
      </c>
      <c r="E47" s="46">
        <f t="shared" ref="E47:E49" si="13">-SUM(C47)</f>
        <v>-48.680179264964153</v>
      </c>
      <c r="F47" s="84">
        <f t="shared" si="3"/>
        <v>924.92340603431887</v>
      </c>
      <c r="G47" s="162"/>
      <c r="H47" s="83">
        <v>13</v>
      </c>
      <c r="I47" s="84">
        <f>SUM(L46*I17)</f>
        <v>135.6807141923093</v>
      </c>
      <c r="J47" s="85">
        <v>0.7</v>
      </c>
      <c r="K47" s="46">
        <f t="shared" ref="K47:K49" si="14">-SUM(I47)</f>
        <v>-135.6807141923093</v>
      </c>
      <c r="L47" s="84">
        <f t="shared" si="4"/>
        <v>2577.9335696538769</v>
      </c>
      <c r="M47" s="168"/>
      <c r="N47" s="83">
        <v>13</v>
      </c>
      <c r="O47" s="84">
        <f>SUM(R46*O17)</f>
        <v>378.16738725497106</v>
      </c>
      <c r="P47" s="85">
        <v>0.7</v>
      </c>
      <c r="Q47" s="46">
        <f t="shared" ref="Q47:Q49" si="15">-SUM(O47)</f>
        <v>-378.16738725497106</v>
      </c>
      <c r="R47" s="87">
        <f t="shared" si="5"/>
        <v>7185.1803578444496</v>
      </c>
      <c r="S47" s="103"/>
    </row>
    <row r="48" spans="1:19">
      <c r="A48" s="168"/>
      <c r="B48" s="83">
        <v>14</v>
      </c>
      <c r="C48" s="84">
        <f>SUM(F47*C17)</f>
        <v>46.246170301715949</v>
      </c>
      <c r="D48" s="85">
        <v>0.7</v>
      </c>
      <c r="E48" s="46">
        <f t="shared" si="13"/>
        <v>-46.246170301715949</v>
      </c>
      <c r="F48" s="84">
        <f t="shared" si="3"/>
        <v>878.67723573260287</v>
      </c>
      <c r="G48" s="162"/>
      <c r="H48" s="83">
        <v>14</v>
      </c>
      <c r="I48" s="84">
        <f>SUM(L47*I17)</f>
        <v>128.89667848269386</v>
      </c>
      <c r="J48" s="85">
        <v>0.7</v>
      </c>
      <c r="K48" s="46">
        <f t="shared" si="14"/>
        <v>-128.89667848269386</v>
      </c>
      <c r="L48" s="84">
        <f t="shared" si="4"/>
        <v>2449.036891171183</v>
      </c>
      <c r="M48" s="168"/>
      <c r="N48" s="83">
        <v>14</v>
      </c>
      <c r="O48" s="84">
        <f>SUM(R47*O17)</f>
        <v>359.25901789222252</v>
      </c>
      <c r="P48" s="85">
        <v>0.7</v>
      </c>
      <c r="Q48" s="46">
        <f t="shared" si="15"/>
        <v>-359.25901789222252</v>
      </c>
      <c r="R48" s="87">
        <f t="shared" si="5"/>
        <v>6825.9213399522268</v>
      </c>
      <c r="S48" s="103"/>
    </row>
    <row r="49" spans="1:19" ht="17.25" thickBot="1">
      <c r="A49" s="169"/>
      <c r="B49" s="88">
        <v>15</v>
      </c>
      <c r="C49" s="89">
        <f>SUM(F48*C17)</f>
        <v>43.933861786630146</v>
      </c>
      <c r="D49" s="90">
        <v>0.7</v>
      </c>
      <c r="E49" s="46">
        <f t="shared" si="13"/>
        <v>-43.933861786630146</v>
      </c>
      <c r="F49" s="89">
        <f t="shared" si="3"/>
        <v>834.74337394597273</v>
      </c>
      <c r="G49" s="163"/>
      <c r="H49" s="88">
        <v>15</v>
      </c>
      <c r="I49" s="89">
        <f>SUM(L48*I17)</f>
        <v>122.45184455855916</v>
      </c>
      <c r="J49" s="90">
        <v>0.7</v>
      </c>
      <c r="K49" s="46">
        <f t="shared" si="14"/>
        <v>-122.45184455855916</v>
      </c>
      <c r="L49" s="89">
        <f t="shared" si="4"/>
        <v>2326.585046612624</v>
      </c>
      <c r="M49" s="169"/>
      <c r="N49" s="88">
        <v>15</v>
      </c>
      <c r="O49" s="89">
        <f>SUM(R48*O17)</f>
        <v>341.29606699761138</v>
      </c>
      <c r="P49" s="90">
        <v>0.7</v>
      </c>
      <c r="Q49" s="46">
        <f t="shared" si="15"/>
        <v>-341.29606699761138</v>
      </c>
      <c r="R49" s="91">
        <f t="shared" si="5"/>
        <v>6484.6252729546159</v>
      </c>
      <c r="S49" s="103"/>
    </row>
    <row r="50" spans="1:19" ht="15" customHeight="1">
      <c r="A50" s="167" t="s">
        <v>16</v>
      </c>
      <c r="B50" s="113">
        <v>1</v>
      </c>
      <c r="C50" s="114">
        <f>SUM(F49*C17)</f>
        <v>41.737168697298642</v>
      </c>
      <c r="D50" s="115">
        <v>0.7</v>
      </c>
      <c r="E50" s="116">
        <f>C50*70%</f>
        <v>29.216018088109049</v>
      </c>
      <c r="F50" s="114">
        <f t="shared" si="3"/>
        <v>863.95939203408182</v>
      </c>
      <c r="G50" s="161" t="s">
        <v>16</v>
      </c>
      <c r="H50" s="113">
        <v>1</v>
      </c>
      <c r="I50" s="114">
        <f>SUM(L49*I17)</f>
        <v>116.32925233063121</v>
      </c>
      <c r="J50" s="115">
        <v>0.7</v>
      </c>
      <c r="K50" s="116">
        <f>I50*70%</f>
        <v>81.430476631441834</v>
      </c>
      <c r="L50" s="114">
        <f t="shared" si="4"/>
        <v>2408.0155232440657</v>
      </c>
      <c r="M50" s="167" t="s">
        <v>16</v>
      </c>
      <c r="N50" s="113">
        <v>1</v>
      </c>
      <c r="O50" s="114">
        <f>SUM(R49*O17)</f>
        <v>324.23126364773083</v>
      </c>
      <c r="P50" s="115">
        <v>0.7</v>
      </c>
      <c r="Q50" s="116">
        <f>O50*70%</f>
        <v>226.96188455341155</v>
      </c>
      <c r="R50" s="117">
        <f t="shared" si="5"/>
        <v>6711.5871575080273</v>
      </c>
      <c r="S50" s="103"/>
    </row>
    <row r="51" spans="1:19">
      <c r="A51" s="168"/>
      <c r="B51" s="83">
        <v>2</v>
      </c>
      <c r="C51" s="84">
        <f>SUM(F50*C17)</f>
        <v>43.197969601704095</v>
      </c>
      <c r="D51" s="85">
        <v>0.7</v>
      </c>
      <c r="E51" s="86">
        <f>C51*70%</f>
        <v>30.238578721192866</v>
      </c>
      <c r="F51" s="84">
        <f t="shared" si="3"/>
        <v>894.1979707552747</v>
      </c>
      <c r="G51" s="162"/>
      <c r="H51" s="83">
        <v>2</v>
      </c>
      <c r="I51" s="84">
        <f>SUM(L50*I17)</f>
        <v>120.40077616220329</v>
      </c>
      <c r="J51" s="85">
        <v>0.7</v>
      </c>
      <c r="K51" s="86">
        <f>I51*70%</f>
        <v>84.280543313542296</v>
      </c>
      <c r="L51" s="84">
        <f t="shared" si="4"/>
        <v>2492.2960665576079</v>
      </c>
      <c r="M51" s="168"/>
      <c r="N51" s="83">
        <v>2</v>
      </c>
      <c r="O51" s="84">
        <f>SUM(R50*O17)</f>
        <v>335.5793578754014</v>
      </c>
      <c r="P51" s="85">
        <v>0.7</v>
      </c>
      <c r="Q51" s="86">
        <f>O51*70%</f>
        <v>234.90555051278096</v>
      </c>
      <c r="R51" s="87">
        <f t="shared" si="5"/>
        <v>6946.4927080208081</v>
      </c>
      <c r="S51" s="103"/>
    </row>
    <row r="52" spans="1:19">
      <c r="A52" s="168"/>
      <c r="B52" s="83">
        <v>3</v>
      </c>
      <c r="C52" s="84">
        <f>SUM(F51*C17)</f>
        <v>44.709898537763735</v>
      </c>
      <c r="D52" s="85">
        <v>0.7</v>
      </c>
      <c r="E52" s="86">
        <f t="shared" ref="E52:E61" si="16">C52*70%</f>
        <v>31.296928976434611</v>
      </c>
      <c r="F52" s="84">
        <f t="shared" si="3"/>
        <v>925.49489973170932</v>
      </c>
      <c r="G52" s="162"/>
      <c r="H52" s="83">
        <v>3</v>
      </c>
      <c r="I52" s="84">
        <f>SUM(L51*I17)</f>
        <v>124.6148033278804</v>
      </c>
      <c r="J52" s="85">
        <v>0.7</v>
      </c>
      <c r="K52" s="86">
        <f t="shared" ref="K52:K61" si="17">I52*70%</f>
        <v>87.230362329516268</v>
      </c>
      <c r="L52" s="84">
        <f t="shared" si="4"/>
        <v>2579.526428887124</v>
      </c>
      <c r="M52" s="168"/>
      <c r="N52" s="83">
        <v>3</v>
      </c>
      <c r="O52" s="84">
        <f>SUM(R51*O17)</f>
        <v>347.32463540104044</v>
      </c>
      <c r="P52" s="85">
        <v>0.7</v>
      </c>
      <c r="Q52" s="86">
        <f t="shared" ref="Q52:Q61" si="18">O52*70%</f>
        <v>243.12724478072829</v>
      </c>
      <c r="R52" s="87">
        <f t="shared" si="5"/>
        <v>7189.6199528015368</v>
      </c>
      <c r="S52" s="103"/>
    </row>
    <row r="53" spans="1:19">
      <c r="A53" s="168"/>
      <c r="B53" s="83">
        <v>4</v>
      </c>
      <c r="C53" s="84">
        <f>SUM(F52*C17)</f>
        <v>46.274744986585468</v>
      </c>
      <c r="D53" s="85">
        <v>0.7</v>
      </c>
      <c r="E53" s="86">
        <f t="shared" si="16"/>
        <v>32.392321490609824</v>
      </c>
      <c r="F53" s="84">
        <f t="shared" si="3"/>
        <v>957.88722122231911</v>
      </c>
      <c r="G53" s="162"/>
      <c r="H53" s="83">
        <v>4</v>
      </c>
      <c r="I53" s="84">
        <f>SUM(L52*I17)</f>
        <v>128.97632144435622</v>
      </c>
      <c r="J53" s="85">
        <v>0.7</v>
      </c>
      <c r="K53" s="86">
        <f t="shared" si="17"/>
        <v>90.283425011049346</v>
      </c>
      <c r="L53" s="84">
        <f t="shared" si="4"/>
        <v>2669.8098538981735</v>
      </c>
      <c r="M53" s="168"/>
      <c r="N53" s="83">
        <v>4</v>
      </c>
      <c r="O53" s="84">
        <f>SUM(R52*O17)</f>
        <v>359.48099764007685</v>
      </c>
      <c r="P53" s="85">
        <v>0.7</v>
      </c>
      <c r="Q53" s="86">
        <f t="shared" si="18"/>
        <v>251.63669834805378</v>
      </c>
      <c r="R53" s="87">
        <f t="shared" si="5"/>
        <v>7441.2566511495907</v>
      </c>
      <c r="S53" s="103"/>
    </row>
    <row r="54" spans="1:19" ht="15" customHeight="1">
      <c r="A54" s="168"/>
      <c r="B54" s="83">
        <v>5</v>
      </c>
      <c r="C54" s="84">
        <f>SUM(F53*C17)</f>
        <v>47.894361061115958</v>
      </c>
      <c r="D54" s="85">
        <v>0.7</v>
      </c>
      <c r="E54" s="86">
        <f t="shared" si="16"/>
        <v>33.526052742781168</v>
      </c>
      <c r="F54" s="84">
        <f t="shared" si="3"/>
        <v>991.4132739651003</v>
      </c>
      <c r="G54" s="162"/>
      <c r="H54" s="83">
        <v>5</v>
      </c>
      <c r="I54" s="84">
        <f>SUM(L53*I17)</f>
        <v>133.49049269490868</v>
      </c>
      <c r="J54" s="85">
        <v>0.7</v>
      </c>
      <c r="K54" s="86">
        <f t="shared" si="17"/>
        <v>93.443344886436066</v>
      </c>
      <c r="L54" s="84">
        <f t="shared" si="4"/>
        <v>2763.2531987846096</v>
      </c>
      <c r="M54" s="168"/>
      <c r="N54" s="83">
        <v>5</v>
      </c>
      <c r="O54" s="84">
        <f>SUM(R53*O17)</f>
        <v>372.06283255747957</v>
      </c>
      <c r="P54" s="85">
        <v>0.7</v>
      </c>
      <c r="Q54" s="86">
        <f t="shared" si="18"/>
        <v>260.44398279023568</v>
      </c>
      <c r="R54" s="87">
        <f t="shared" si="5"/>
        <v>7701.7006339398267</v>
      </c>
      <c r="S54" s="103"/>
    </row>
    <row r="55" spans="1:19" ht="15" customHeight="1">
      <c r="A55" s="168"/>
      <c r="B55" s="83">
        <v>6</v>
      </c>
      <c r="C55" s="84">
        <f>SUM(F54*C17)</f>
        <v>49.570663698255018</v>
      </c>
      <c r="D55" s="85">
        <v>0.7</v>
      </c>
      <c r="E55" s="86">
        <f t="shared" ref="E55:E59" si="19">C55*70%</f>
        <v>34.699464588778511</v>
      </c>
      <c r="F55" s="84">
        <f t="shared" si="3"/>
        <v>1026.1127385538789</v>
      </c>
      <c r="G55" s="162"/>
      <c r="H55" s="83">
        <v>6</v>
      </c>
      <c r="I55" s="84">
        <f>SUM(L54*I17)</f>
        <v>138.16265993923048</v>
      </c>
      <c r="J55" s="85">
        <v>0.7</v>
      </c>
      <c r="K55" s="86">
        <f t="shared" si="17"/>
        <v>96.713861957461333</v>
      </c>
      <c r="L55" s="84">
        <f t="shared" si="4"/>
        <v>2859.9670607420708</v>
      </c>
      <c r="M55" s="168"/>
      <c r="N55" s="83">
        <v>6</v>
      </c>
      <c r="O55" s="84">
        <f>SUM(R54*O17)</f>
        <v>385.08503169699134</v>
      </c>
      <c r="P55" s="85">
        <v>0.7</v>
      </c>
      <c r="Q55" s="86">
        <f t="shared" si="18"/>
        <v>269.55952218789389</v>
      </c>
      <c r="R55" s="87">
        <f t="shared" si="5"/>
        <v>7971.2601561277206</v>
      </c>
      <c r="S55" s="103"/>
    </row>
    <row r="56" spans="1:19" ht="15" customHeight="1">
      <c r="A56" s="168"/>
      <c r="B56" s="83">
        <v>7</v>
      </c>
      <c r="C56" s="84">
        <f>SUM(F55*C17)</f>
        <v>51.305636927693946</v>
      </c>
      <c r="D56" s="85">
        <v>0.7</v>
      </c>
      <c r="E56" s="86">
        <f t="shared" si="19"/>
        <v>35.913945849385762</v>
      </c>
      <c r="F56" s="84">
        <f t="shared" si="3"/>
        <v>1062.0266844032647</v>
      </c>
      <c r="G56" s="162"/>
      <c r="H56" s="83">
        <v>7</v>
      </c>
      <c r="I56" s="84">
        <f>SUM(L55*I17)</f>
        <v>142.99835303710356</v>
      </c>
      <c r="J56" s="85">
        <v>0.7</v>
      </c>
      <c r="K56" s="86">
        <f t="shared" si="17"/>
        <v>100.09884712597248</v>
      </c>
      <c r="L56" s="84">
        <f t="shared" si="4"/>
        <v>2960.0659078680433</v>
      </c>
      <c r="M56" s="168"/>
      <c r="N56" s="83">
        <v>7</v>
      </c>
      <c r="O56" s="84">
        <f>SUM(R55*O17)</f>
        <v>398.56300780638605</v>
      </c>
      <c r="P56" s="85">
        <v>0.7</v>
      </c>
      <c r="Q56" s="86">
        <f t="shared" si="18"/>
        <v>278.99410546447024</v>
      </c>
      <c r="R56" s="87">
        <f t="shared" si="5"/>
        <v>8250.2542615921902</v>
      </c>
      <c r="S56" s="103"/>
    </row>
    <row r="57" spans="1:19" ht="15" customHeight="1">
      <c r="A57" s="168"/>
      <c r="B57" s="83">
        <v>8</v>
      </c>
      <c r="C57" s="84">
        <f>SUM(F56*C17)</f>
        <v>53.101334220163238</v>
      </c>
      <c r="D57" s="85">
        <v>0.7</v>
      </c>
      <c r="E57" s="86">
        <f t="shared" si="19"/>
        <v>37.170933954114261</v>
      </c>
      <c r="F57" s="84">
        <f t="shared" si="3"/>
        <v>1099.1976183573788</v>
      </c>
      <c r="G57" s="162"/>
      <c r="H57" s="83">
        <v>8</v>
      </c>
      <c r="I57" s="84">
        <f>SUM(L56*I17)</f>
        <v>148.00329539340217</v>
      </c>
      <c r="J57" s="85">
        <v>0.7</v>
      </c>
      <c r="K57" s="86">
        <f t="shared" si="17"/>
        <v>103.60230677538151</v>
      </c>
      <c r="L57" s="84">
        <f t="shared" si="4"/>
        <v>3063.6682146434246</v>
      </c>
      <c r="M57" s="168"/>
      <c r="N57" s="83">
        <v>8</v>
      </c>
      <c r="O57" s="84">
        <f>SUM(R56*O17)</f>
        <v>412.51271307960951</v>
      </c>
      <c r="P57" s="85">
        <v>0.7</v>
      </c>
      <c r="Q57" s="86">
        <f t="shared" si="18"/>
        <v>288.75889915572662</v>
      </c>
      <c r="R57" s="87">
        <f t="shared" si="5"/>
        <v>8539.0131607479161</v>
      </c>
      <c r="S57" s="103"/>
    </row>
    <row r="58" spans="1:19" ht="15" customHeight="1">
      <c r="A58" s="168"/>
      <c r="B58" s="83">
        <v>9</v>
      </c>
      <c r="C58" s="84">
        <f>SUM(F57*C17)</f>
        <v>54.959880917868944</v>
      </c>
      <c r="D58" s="85">
        <v>0.7</v>
      </c>
      <c r="E58" s="86">
        <f t="shared" si="19"/>
        <v>38.471916642508255</v>
      </c>
      <c r="F58" s="84">
        <f t="shared" si="3"/>
        <v>1137.669534999887</v>
      </c>
      <c r="G58" s="162"/>
      <c r="H58" s="83">
        <v>9</v>
      </c>
      <c r="I58" s="84">
        <f>SUM(L57*I17)</f>
        <v>153.18341073217124</v>
      </c>
      <c r="J58" s="85">
        <v>0.7</v>
      </c>
      <c r="K58" s="86">
        <f t="shared" si="17"/>
        <v>107.22838751251986</v>
      </c>
      <c r="L58" s="84">
        <f t="shared" si="4"/>
        <v>3170.8966021559445</v>
      </c>
      <c r="M58" s="168"/>
      <c r="N58" s="83">
        <v>9</v>
      </c>
      <c r="O58" s="84">
        <f>SUM(R57*O17)</f>
        <v>426.95065803739584</v>
      </c>
      <c r="P58" s="85">
        <v>0.7</v>
      </c>
      <c r="Q58" s="86">
        <f t="shared" si="18"/>
        <v>298.86546062617708</v>
      </c>
      <c r="R58" s="87">
        <f t="shared" si="5"/>
        <v>8837.8786213740932</v>
      </c>
      <c r="S58" s="103"/>
    </row>
    <row r="59" spans="1:19" ht="15" customHeight="1">
      <c r="A59" s="168"/>
      <c r="B59" s="83">
        <v>10</v>
      </c>
      <c r="C59" s="84">
        <f>SUM(F58*C17)</f>
        <v>56.883476749994351</v>
      </c>
      <c r="D59" s="85">
        <v>0.7</v>
      </c>
      <c r="E59" s="86">
        <f t="shared" si="19"/>
        <v>39.818433724996041</v>
      </c>
      <c r="F59" s="84">
        <f t="shared" si="3"/>
        <v>1177.4879687248831</v>
      </c>
      <c r="G59" s="162"/>
      <c r="H59" s="83">
        <v>10</v>
      </c>
      <c r="I59" s="84">
        <f>SUM(L58*I17)</f>
        <v>158.54483010779722</v>
      </c>
      <c r="J59" s="85">
        <v>0.7</v>
      </c>
      <c r="K59" s="86">
        <f t="shared" si="17"/>
        <v>110.98138107545805</v>
      </c>
      <c r="L59" s="84">
        <f t="shared" si="4"/>
        <v>3281.8779832314026</v>
      </c>
      <c r="M59" s="168"/>
      <c r="N59" s="83">
        <v>10</v>
      </c>
      <c r="O59" s="84">
        <f>SUM(R58*O17)</f>
        <v>441.89393106870466</v>
      </c>
      <c r="P59" s="85">
        <v>0.7</v>
      </c>
      <c r="Q59" s="86">
        <f t="shared" si="18"/>
        <v>309.32575174809324</v>
      </c>
      <c r="R59" s="87">
        <f t="shared" si="5"/>
        <v>9147.2043731221856</v>
      </c>
      <c r="S59" s="103"/>
    </row>
    <row r="60" spans="1:19">
      <c r="A60" s="168"/>
      <c r="B60" s="83">
        <v>11</v>
      </c>
      <c r="C60" s="84">
        <f>SUM(F54*C17)</f>
        <v>49.570663698255018</v>
      </c>
      <c r="D60" s="85">
        <v>0.7</v>
      </c>
      <c r="E60" s="86">
        <f t="shared" si="16"/>
        <v>34.699464588778511</v>
      </c>
      <c r="F60" s="84">
        <f t="shared" si="3"/>
        <v>1212.1874333136616</v>
      </c>
      <c r="G60" s="162"/>
      <c r="H60" s="83">
        <v>11</v>
      </c>
      <c r="I60" s="84">
        <f>SUM(L54*I17)</f>
        <v>138.16265993923048</v>
      </c>
      <c r="J60" s="85">
        <v>0.7</v>
      </c>
      <c r="K60" s="86">
        <f t="shared" si="17"/>
        <v>96.713861957461333</v>
      </c>
      <c r="L60" s="84">
        <f t="shared" si="4"/>
        <v>3378.5918451888638</v>
      </c>
      <c r="M60" s="168"/>
      <c r="N60" s="83">
        <v>11</v>
      </c>
      <c r="O60" s="84">
        <f>SUM(R54*O17)</f>
        <v>385.08503169699134</v>
      </c>
      <c r="P60" s="85">
        <v>0.7</v>
      </c>
      <c r="Q60" s="86">
        <f t="shared" si="18"/>
        <v>269.55952218789389</v>
      </c>
      <c r="R60" s="87">
        <f t="shared" si="5"/>
        <v>9416.7638953100795</v>
      </c>
      <c r="S60" s="103"/>
    </row>
    <row r="61" spans="1:19">
      <c r="A61" s="168"/>
      <c r="B61" s="83">
        <v>12</v>
      </c>
      <c r="C61" s="84">
        <f>SUM(F60*C17)</f>
        <v>60.609371665683085</v>
      </c>
      <c r="D61" s="85">
        <v>0.7</v>
      </c>
      <c r="E61" s="86">
        <f t="shared" si="16"/>
        <v>42.426560165978159</v>
      </c>
      <c r="F61" s="84">
        <f t="shared" si="3"/>
        <v>1254.6139934796397</v>
      </c>
      <c r="G61" s="162"/>
      <c r="H61" s="83">
        <v>12</v>
      </c>
      <c r="I61" s="84">
        <f>SUM(L60*I17)</f>
        <v>168.92959225944321</v>
      </c>
      <c r="J61" s="85">
        <v>0.7</v>
      </c>
      <c r="K61" s="86">
        <f t="shared" si="17"/>
        <v>118.25071458161024</v>
      </c>
      <c r="L61" s="84">
        <f t="shared" si="4"/>
        <v>3496.8425597704741</v>
      </c>
      <c r="M61" s="168"/>
      <c r="N61" s="83">
        <v>12</v>
      </c>
      <c r="O61" s="84">
        <f>SUM(R60*O17)</f>
        <v>470.838194765504</v>
      </c>
      <c r="P61" s="85">
        <v>0.7</v>
      </c>
      <c r="Q61" s="86">
        <f t="shared" si="18"/>
        <v>329.58673633585278</v>
      </c>
      <c r="R61" s="87">
        <f t="shared" si="5"/>
        <v>9746.3506316459316</v>
      </c>
      <c r="S61" s="103"/>
    </row>
    <row r="62" spans="1:19">
      <c r="A62" s="168"/>
      <c r="B62" s="83">
        <v>13</v>
      </c>
      <c r="C62" s="84">
        <f>SUM(F61*C17)</f>
        <v>62.730699673981988</v>
      </c>
      <c r="D62" s="85">
        <v>0.7</v>
      </c>
      <c r="E62" s="46">
        <f t="shared" ref="E62:E64" si="20">-SUM(C62)</f>
        <v>-62.730699673981988</v>
      </c>
      <c r="F62" s="84">
        <f t="shared" si="3"/>
        <v>1191.8832938056578</v>
      </c>
      <c r="G62" s="162"/>
      <c r="H62" s="83">
        <v>13</v>
      </c>
      <c r="I62" s="84">
        <f>SUM(L61*I17)</f>
        <v>174.84212798852371</v>
      </c>
      <c r="J62" s="85">
        <v>0.7</v>
      </c>
      <c r="K62" s="46">
        <f t="shared" ref="K62:K64" si="21">-SUM(I62)</f>
        <v>-174.84212798852371</v>
      </c>
      <c r="L62" s="84">
        <f t="shared" si="4"/>
        <v>3322.0004317819503</v>
      </c>
      <c r="M62" s="168"/>
      <c r="N62" s="83">
        <v>13</v>
      </c>
      <c r="O62" s="84">
        <f>SUM(R61*O17)</f>
        <v>487.31753158229662</v>
      </c>
      <c r="P62" s="85">
        <v>0.7</v>
      </c>
      <c r="Q62" s="46">
        <f t="shared" ref="Q62:Q64" si="22">-SUM(O62)</f>
        <v>-487.31753158229662</v>
      </c>
      <c r="R62" s="87">
        <f t="shared" si="5"/>
        <v>9259.0331000636343</v>
      </c>
      <c r="S62" s="103"/>
    </row>
    <row r="63" spans="1:19">
      <c r="A63" s="168"/>
      <c r="B63" s="83">
        <v>14</v>
      </c>
      <c r="C63" s="84">
        <f>SUM(F62*C17)</f>
        <v>59.594164690282895</v>
      </c>
      <c r="D63" s="85">
        <v>0.7</v>
      </c>
      <c r="E63" s="46">
        <f t="shared" si="20"/>
        <v>-59.594164690282895</v>
      </c>
      <c r="F63" s="84">
        <f t="shared" si="3"/>
        <v>1132.2891291153749</v>
      </c>
      <c r="G63" s="162"/>
      <c r="H63" s="83">
        <v>14</v>
      </c>
      <c r="I63" s="84">
        <f>SUM(L62*I17)</f>
        <v>166.10002158909754</v>
      </c>
      <c r="J63" s="85">
        <v>0.7</v>
      </c>
      <c r="K63" s="46">
        <f t="shared" si="21"/>
        <v>-166.10002158909754</v>
      </c>
      <c r="L63" s="84">
        <f t="shared" si="4"/>
        <v>3155.9004101928526</v>
      </c>
      <c r="M63" s="168"/>
      <c r="N63" s="83">
        <v>14</v>
      </c>
      <c r="O63" s="84">
        <f>SUM(R62*O17)</f>
        <v>462.95165500318171</v>
      </c>
      <c r="P63" s="85">
        <v>0.7</v>
      </c>
      <c r="Q63" s="46">
        <f t="shared" si="22"/>
        <v>-462.95165500318171</v>
      </c>
      <c r="R63" s="87">
        <f t="shared" si="5"/>
        <v>8796.0814450604521</v>
      </c>
      <c r="S63" s="103"/>
    </row>
    <row r="64" spans="1:19" ht="17.25" thickBot="1">
      <c r="A64" s="169"/>
      <c r="B64" s="88">
        <v>15</v>
      </c>
      <c r="C64" s="89">
        <f>SUM(F63*C17)</f>
        <v>56.614456455768746</v>
      </c>
      <c r="D64" s="90">
        <v>0.7</v>
      </c>
      <c r="E64" s="46">
        <f t="shared" si="20"/>
        <v>-56.614456455768746</v>
      </c>
      <c r="F64" s="89">
        <f t="shared" si="3"/>
        <v>1075.6746726596061</v>
      </c>
      <c r="G64" s="163"/>
      <c r="H64" s="88">
        <v>15</v>
      </c>
      <c r="I64" s="89">
        <f>SUM(L63*I17)</f>
        <v>157.79502050964265</v>
      </c>
      <c r="J64" s="90">
        <v>0.7</v>
      </c>
      <c r="K64" s="46">
        <f t="shared" si="21"/>
        <v>-157.79502050964265</v>
      </c>
      <c r="L64" s="89">
        <f t="shared" si="4"/>
        <v>2998.10538968321</v>
      </c>
      <c r="M64" s="169"/>
      <c r="N64" s="88">
        <v>15</v>
      </c>
      <c r="O64" s="89">
        <f>SUM(R63*O17)</f>
        <v>439.80407225302264</v>
      </c>
      <c r="P64" s="90">
        <v>0.7</v>
      </c>
      <c r="Q64" s="46">
        <f t="shared" si="22"/>
        <v>-439.80407225302264</v>
      </c>
      <c r="R64" s="91">
        <f t="shared" si="5"/>
        <v>8356.2773728074299</v>
      </c>
      <c r="S64" s="103"/>
    </row>
    <row r="65" spans="1:19" ht="15" customHeight="1">
      <c r="A65" s="167" t="s">
        <v>17</v>
      </c>
      <c r="B65" s="113">
        <v>1</v>
      </c>
      <c r="C65" s="114">
        <f>SUM(F64*C17)</f>
        <v>53.783733632980308</v>
      </c>
      <c r="D65" s="115">
        <v>0.7</v>
      </c>
      <c r="E65" s="116">
        <f>C65*70%</f>
        <v>37.648613543086213</v>
      </c>
      <c r="F65" s="114">
        <f t="shared" si="3"/>
        <v>1113.3232862026923</v>
      </c>
      <c r="G65" s="161" t="s">
        <v>17</v>
      </c>
      <c r="H65" s="113">
        <v>1</v>
      </c>
      <c r="I65" s="114">
        <f>SUM(L64*I17)</f>
        <v>149.9052694841605</v>
      </c>
      <c r="J65" s="115">
        <v>0.7</v>
      </c>
      <c r="K65" s="116">
        <f>I65*70%</f>
        <v>104.93368863891234</v>
      </c>
      <c r="L65" s="114">
        <f t="shared" si="4"/>
        <v>3103.0390783221224</v>
      </c>
      <c r="M65" s="167" t="s">
        <v>17</v>
      </c>
      <c r="N65" s="113">
        <v>1</v>
      </c>
      <c r="O65" s="114">
        <f>SUM(R64*O17)</f>
        <v>417.81386864037154</v>
      </c>
      <c r="P65" s="115">
        <v>0.7</v>
      </c>
      <c r="Q65" s="116">
        <f>O65*70%</f>
        <v>292.46970804826003</v>
      </c>
      <c r="R65" s="117">
        <f t="shared" si="5"/>
        <v>8648.74708085569</v>
      </c>
      <c r="S65" s="103"/>
    </row>
    <row r="66" spans="1:19">
      <c r="A66" s="168"/>
      <c r="B66" s="83">
        <v>2</v>
      </c>
      <c r="C66" s="84">
        <f>SUM(F65*C17)</f>
        <v>55.666164310134619</v>
      </c>
      <c r="D66" s="85">
        <v>0.7</v>
      </c>
      <c r="E66" s="86">
        <f t="shared" ref="E66:E74" si="23">C66*70%</f>
        <v>38.966315017094232</v>
      </c>
      <c r="F66" s="84">
        <f t="shared" si="3"/>
        <v>1152.2896012197866</v>
      </c>
      <c r="G66" s="162"/>
      <c r="H66" s="83">
        <v>2</v>
      </c>
      <c r="I66" s="84">
        <f>SUM(L65*I17)</f>
        <v>155.15195391610612</v>
      </c>
      <c r="J66" s="85">
        <v>0.7</v>
      </c>
      <c r="K66" s="86">
        <f t="shared" ref="K66:K76" si="24">I66*70%</f>
        <v>108.60636774127428</v>
      </c>
      <c r="L66" s="84">
        <f t="shared" si="4"/>
        <v>3211.6454460633968</v>
      </c>
      <c r="M66" s="168"/>
      <c r="N66" s="83">
        <v>2</v>
      </c>
      <c r="O66" s="84">
        <f>SUM(R65*O17)</f>
        <v>432.43735404278453</v>
      </c>
      <c r="P66" s="85">
        <v>0.7</v>
      </c>
      <c r="Q66" s="86">
        <f t="shared" ref="Q66:Q76" si="25">O66*70%</f>
        <v>302.70614782994915</v>
      </c>
      <c r="R66" s="87">
        <f t="shared" si="5"/>
        <v>8951.4532286856393</v>
      </c>
      <c r="S66" s="103"/>
    </row>
    <row r="67" spans="1:19">
      <c r="A67" s="168"/>
      <c r="B67" s="83">
        <v>3</v>
      </c>
      <c r="C67" s="84">
        <f>SUM(F66*C17)</f>
        <v>57.614480060989337</v>
      </c>
      <c r="D67" s="85">
        <v>0.7</v>
      </c>
      <c r="E67" s="86">
        <f t="shared" si="23"/>
        <v>40.33013604269253</v>
      </c>
      <c r="F67" s="84">
        <f t="shared" si="3"/>
        <v>1192.6197372624792</v>
      </c>
      <c r="G67" s="162"/>
      <c r="H67" s="83">
        <v>3</v>
      </c>
      <c r="I67" s="84">
        <f>SUM(L66*I17)</f>
        <v>160.58227230316984</v>
      </c>
      <c r="J67" s="85">
        <v>0.7</v>
      </c>
      <c r="K67" s="86">
        <f t="shared" si="24"/>
        <v>112.40759061221888</v>
      </c>
      <c r="L67" s="84">
        <f t="shared" si="4"/>
        <v>3324.0530366756157</v>
      </c>
      <c r="M67" s="168"/>
      <c r="N67" s="83">
        <v>3</v>
      </c>
      <c r="O67" s="84">
        <f>SUM(R66*O17)</f>
        <v>447.572661434282</v>
      </c>
      <c r="P67" s="85">
        <v>0.7</v>
      </c>
      <c r="Q67" s="86">
        <f t="shared" si="25"/>
        <v>313.30086300399739</v>
      </c>
      <c r="R67" s="87">
        <f t="shared" si="5"/>
        <v>9264.754091689636</v>
      </c>
      <c r="S67" s="103"/>
    </row>
    <row r="68" spans="1:19">
      <c r="A68" s="168"/>
      <c r="B68" s="83">
        <v>4</v>
      </c>
      <c r="C68" s="84">
        <f>SUM(F67*C17)</f>
        <v>59.630986863123965</v>
      </c>
      <c r="D68" s="85">
        <v>0.7</v>
      </c>
      <c r="E68" s="86">
        <f t="shared" si="23"/>
        <v>41.741690804186774</v>
      </c>
      <c r="F68" s="84">
        <f t="shared" si="3"/>
        <v>1234.3614280666661</v>
      </c>
      <c r="G68" s="162"/>
      <c r="H68" s="83">
        <v>4</v>
      </c>
      <c r="I68" s="84">
        <f>SUM(L67*I17)</f>
        <v>166.20265183378081</v>
      </c>
      <c r="J68" s="85">
        <v>0.7</v>
      </c>
      <c r="K68" s="86">
        <f t="shared" si="24"/>
        <v>116.34185628364655</v>
      </c>
      <c r="L68" s="84">
        <f t="shared" si="4"/>
        <v>3440.3948929592621</v>
      </c>
      <c r="M68" s="168"/>
      <c r="N68" s="83">
        <v>4</v>
      </c>
      <c r="O68" s="84">
        <f>SUM(R67*O17)</f>
        <v>463.23770458448183</v>
      </c>
      <c r="P68" s="85">
        <v>0.7</v>
      </c>
      <c r="Q68" s="86">
        <f t="shared" si="25"/>
        <v>324.26639320913728</v>
      </c>
      <c r="R68" s="87">
        <f t="shared" si="5"/>
        <v>9589.0204848987742</v>
      </c>
      <c r="S68" s="103"/>
    </row>
    <row r="69" spans="1:19" ht="15" customHeight="1">
      <c r="A69" s="168"/>
      <c r="B69" s="83">
        <v>5</v>
      </c>
      <c r="C69" s="84">
        <f>SUM(F68*C17)</f>
        <v>61.718071403333312</v>
      </c>
      <c r="D69" s="85">
        <v>0.7</v>
      </c>
      <c r="E69" s="86">
        <f t="shared" si="23"/>
        <v>43.202649982333313</v>
      </c>
      <c r="F69" s="84">
        <f t="shared" si="3"/>
        <v>1277.5640780489994</v>
      </c>
      <c r="G69" s="162"/>
      <c r="H69" s="83">
        <v>5</v>
      </c>
      <c r="I69" s="84">
        <f>SUM(L68*I17)</f>
        <v>172.01974464796311</v>
      </c>
      <c r="J69" s="85">
        <v>0.7</v>
      </c>
      <c r="K69" s="86">
        <f t="shared" si="24"/>
        <v>120.41382125357417</v>
      </c>
      <c r="L69" s="84">
        <f t="shared" si="4"/>
        <v>3560.8087142128361</v>
      </c>
      <c r="M69" s="168"/>
      <c r="N69" s="83">
        <v>5</v>
      </c>
      <c r="O69" s="84">
        <f>SUM(R68*O17)</f>
        <v>479.45102424493871</v>
      </c>
      <c r="P69" s="85">
        <v>0.7</v>
      </c>
      <c r="Q69" s="86">
        <f t="shared" si="25"/>
        <v>335.61571697145706</v>
      </c>
      <c r="R69" s="87">
        <f t="shared" si="5"/>
        <v>9924.6362018702312</v>
      </c>
      <c r="S69" s="103"/>
    </row>
    <row r="70" spans="1:19" ht="15" customHeight="1">
      <c r="A70" s="168"/>
      <c r="B70" s="83">
        <v>6</v>
      </c>
      <c r="C70" s="84">
        <f>SUM(F69*C17)</f>
        <v>63.878203902449968</v>
      </c>
      <c r="D70" s="85">
        <v>0.7</v>
      </c>
      <c r="E70" s="86">
        <f t="shared" si="23"/>
        <v>44.714742731714978</v>
      </c>
      <c r="F70" s="84">
        <f t="shared" si="3"/>
        <v>1322.2788207807143</v>
      </c>
      <c r="G70" s="162"/>
      <c r="H70" s="83">
        <v>6</v>
      </c>
      <c r="I70" s="84">
        <f>SUM(L69*I17)</f>
        <v>178.04043571064182</v>
      </c>
      <c r="J70" s="85">
        <v>0.7</v>
      </c>
      <c r="K70" s="86">
        <f t="shared" si="24"/>
        <v>124.62830499744926</v>
      </c>
      <c r="L70" s="84">
        <f t="shared" si="4"/>
        <v>3685.4370192102851</v>
      </c>
      <c r="M70" s="168"/>
      <c r="N70" s="83">
        <v>6</v>
      </c>
      <c r="O70" s="84">
        <f>SUM(R69*O17)</f>
        <v>496.23181009351157</v>
      </c>
      <c r="P70" s="85">
        <v>0.7</v>
      </c>
      <c r="Q70" s="86">
        <f t="shared" si="25"/>
        <v>347.36226706545807</v>
      </c>
      <c r="R70" s="87">
        <f t="shared" si="5"/>
        <v>10271.99846893569</v>
      </c>
      <c r="S70" s="103"/>
    </row>
    <row r="71" spans="1:19" ht="15" customHeight="1">
      <c r="A71" s="168"/>
      <c r="B71" s="83">
        <v>7</v>
      </c>
      <c r="C71" s="84">
        <f>SUM(F70*C17)</f>
        <v>66.113941039035723</v>
      </c>
      <c r="D71" s="85">
        <v>0.7</v>
      </c>
      <c r="E71" s="86">
        <f t="shared" si="23"/>
        <v>46.279758727325003</v>
      </c>
      <c r="F71" s="84">
        <f t="shared" si="3"/>
        <v>1368.5585795080394</v>
      </c>
      <c r="G71" s="162"/>
      <c r="H71" s="83">
        <v>7</v>
      </c>
      <c r="I71" s="84">
        <f>SUM(L70*I17)</f>
        <v>184.27185096051426</v>
      </c>
      <c r="J71" s="85">
        <v>0.7</v>
      </c>
      <c r="K71" s="86">
        <f t="shared" si="24"/>
        <v>128.99029567235996</v>
      </c>
      <c r="L71" s="84">
        <f t="shared" si="4"/>
        <v>3814.4273148826451</v>
      </c>
      <c r="M71" s="168"/>
      <c r="N71" s="83">
        <v>7</v>
      </c>
      <c r="O71" s="84">
        <f>SUM(R70*O17)</f>
        <v>513.59992344678449</v>
      </c>
      <c r="P71" s="85">
        <v>0.7</v>
      </c>
      <c r="Q71" s="86">
        <f t="shared" si="25"/>
        <v>359.51994641274911</v>
      </c>
      <c r="R71" s="87">
        <f t="shared" si="5"/>
        <v>10631.518415348439</v>
      </c>
      <c r="S71" s="103"/>
    </row>
    <row r="72" spans="1:19" ht="15" customHeight="1">
      <c r="A72" s="168"/>
      <c r="B72" s="83">
        <v>8</v>
      </c>
      <c r="C72" s="84">
        <f>SUM(F71*C17)</f>
        <v>68.427928975401969</v>
      </c>
      <c r="D72" s="85">
        <v>0.7</v>
      </c>
      <c r="E72" s="86">
        <f t="shared" si="23"/>
        <v>47.899550282781377</v>
      </c>
      <c r="F72" s="84">
        <f t="shared" si="3"/>
        <v>1416.4581297908207</v>
      </c>
      <c r="G72" s="162"/>
      <c r="H72" s="83">
        <v>8</v>
      </c>
      <c r="I72" s="84">
        <f>SUM(L71*I17)</f>
        <v>190.72136574413227</v>
      </c>
      <c r="J72" s="85">
        <v>0.7</v>
      </c>
      <c r="K72" s="86">
        <f t="shared" si="24"/>
        <v>133.50495602089259</v>
      </c>
      <c r="L72" s="84">
        <f t="shared" si="4"/>
        <v>3947.9322709035378</v>
      </c>
      <c r="M72" s="168"/>
      <c r="N72" s="83">
        <v>8</v>
      </c>
      <c r="O72" s="84">
        <f>SUM(R71*O17)</f>
        <v>531.57592076742196</v>
      </c>
      <c r="P72" s="85">
        <v>0.7</v>
      </c>
      <c r="Q72" s="86">
        <f t="shared" si="25"/>
        <v>372.10314453719536</v>
      </c>
      <c r="R72" s="87">
        <f t="shared" si="5"/>
        <v>11003.621559885634</v>
      </c>
      <c r="S72" s="103"/>
    </row>
    <row r="73" spans="1:19" ht="15" customHeight="1">
      <c r="A73" s="168"/>
      <c r="B73" s="83">
        <v>9</v>
      </c>
      <c r="C73" s="84">
        <f>SUM(F72*C17)</f>
        <v>70.82290648954104</v>
      </c>
      <c r="D73" s="85">
        <v>0.7</v>
      </c>
      <c r="E73" s="86">
        <f t="shared" si="23"/>
        <v>49.576034542678727</v>
      </c>
      <c r="F73" s="84">
        <f t="shared" si="3"/>
        <v>1466.0341643334996</v>
      </c>
      <c r="G73" s="162"/>
      <c r="H73" s="83">
        <v>9</v>
      </c>
      <c r="I73" s="84">
        <f>SUM(L72*I17)</f>
        <v>197.3966135451769</v>
      </c>
      <c r="J73" s="85">
        <v>0.7</v>
      </c>
      <c r="K73" s="86">
        <f t="shared" si="24"/>
        <v>138.17762948162382</v>
      </c>
      <c r="L73" s="84">
        <f t="shared" si="4"/>
        <v>4086.1099003851614</v>
      </c>
      <c r="M73" s="168"/>
      <c r="N73" s="83">
        <v>9</v>
      </c>
      <c r="O73" s="84">
        <f>SUM(R72*O17)</f>
        <v>550.18107799428174</v>
      </c>
      <c r="P73" s="85">
        <v>0.7</v>
      </c>
      <c r="Q73" s="86">
        <f t="shared" si="25"/>
        <v>385.12675459599717</v>
      </c>
      <c r="R73" s="87">
        <f t="shared" si="5"/>
        <v>11388.748314481631</v>
      </c>
      <c r="S73" s="103"/>
    </row>
    <row r="74" spans="1:19" ht="15" customHeight="1">
      <c r="A74" s="168"/>
      <c r="B74" s="83">
        <v>10</v>
      </c>
      <c r="C74" s="84">
        <f>SUM(F73*C17)</f>
        <v>73.301708216674982</v>
      </c>
      <c r="D74" s="85">
        <v>0.7</v>
      </c>
      <c r="E74" s="86">
        <f t="shared" si="23"/>
        <v>51.311195751672486</v>
      </c>
      <c r="F74" s="84">
        <f t="shared" si="3"/>
        <v>1517.3453600851722</v>
      </c>
      <c r="G74" s="162"/>
      <c r="H74" s="83">
        <v>10</v>
      </c>
      <c r="I74" s="84">
        <f>SUM(L73*I17)</f>
        <v>204.30549501925807</v>
      </c>
      <c r="J74" s="85">
        <v>0.7</v>
      </c>
      <c r="K74" s="86">
        <f t="shared" si="24"/>
        <v>143.01384651348064</v>
      </c>
      <c r="L74" s="84">
        <f t="shared" si="4"/>
        <v>4229.1237468986419</v>
      </c>
      <c r="M74" s="168"/>
      <c r="N74" s="83">
        <v>10</v>
      </c>
      <c r="O74" s="84">
        <f>SUM(R73*O17)</f>
        <v>569.43741572408157</v>
      </c>
      <c r="P74" s="85">
        <v>0.7</v>
      </c>
      <c r="Q74" s="86">
        <f t="shared" si="25"/>
        <v>398.6061910068571</v>
      </c>
      <c r="R74" s="87">
        <f t="shared" si="5"/>
        <v>11787.354505488487</v>
      </c>
      <c r="S74" s="103"/>
    </row>
    <row r="75" spans="1:19">
      <c r="A75" s="168"/>
      <c r="B75" s="83">
        <v>11</v>
      </c>
      <c r="C75" s="84">
        <f>SUM(F74*C17)</f>
        <v>75.867268004258605</v>
      </c>
      <c r="D75" s="85">
        <v>0.7</v>
      </c>
      <c r="E75" s="86">
        <f t="shared" ref="E75:E76" si="26">C75*70%</f>
        <v>53.107087602981018</v>
      </c>
      <c r="F75" s="84">
        <f t="shared" si="3"/>
        <v>1570.4524476881531</v>
      </c>
      <c r="G75" s="162"/>
      <c r="H75" s="83">
        <v>11</v>
      </c>
      <c r="I75" s="84">
        <f>SUM(L74*I17)</f>
        <v>211.45618734493212</v>
      </c>
      <c r="J75" s="85">
        <v>0.7</v>
      </c>
      <c r="K75" s="86">
        <f t="shared" si="24"/>
        <v>148.01933114145248</v>
      </c>
      <c r="L75" s="84">
        <f t="shared" si="4"/>
        <v>4377.1430780400942</v>
      </c>
      <c r="M75" s="168"/>
      <c r="N75" s="83">
        <v>11</v>
      </c>
      <c r="O75" s="84">
        <f>SUM(R74*O17)</f>
        <v>589.3677252744244</v>
      </c>
      <c r="P75" s="85">
        <v>0.7</v>
      </c>
      <c r="Q75" s="86">
        <f t="shared" si="25"/>
        <v>412.55740769209706</v>
      </c>
      <c r="R75" s="87">
        <f t="shared" si="5"/>
        <v>12199.911913180584</v>
      </c>
      <c r="S75" s="103"/>
    </row>
    <row r="76" spans="1:19">
      <c r="A76" s="168"/>
      <c r="B76" s="83">
        <v>12</v>
      </c>
      <c r="C76" s="84">
        <f>SUM(F75*C17)</f>
        <v>78.522622384407669</v>
      </c>
      <c r="D76" s="85">
        <v>0.7</v>
      </c>
      <c r="E76" s="86">
        <f t="shared" si="26"/>
        <v>54.965835669085365</v>
      </c>
      <c r="F76" s="84">
        <f t="shared" si="3"/>
        <v>1625.4182833572386</v>
      </c>
      <c r="G76" s="162"/>
      <c r="H76" s="83">
        <v>12</v>
      </c>
      <c r="I76" s="84">
        <f>SUM(L75*I17)</f>
        <v>218.85715390200471</v>
      </c>
      <c r="J76" s="85">
        <v>0.7</v>
      </c>
      <c r="K76" s="86">
        <f t="shared" si="24"/>
        <v>153.20000773140328</v>
      </c>
      <c r="L76" s="84">
        <f t="shared" si="4"/>
        <v>4530.3430857714975</v>
      </c>
      <c r="M76" s="168"/>
      <c r="N76" s="83">
        <v>12</v>
      </c>
      <c r="O76" s="84">
        <f>SUM(R75*O17)</f>
        <v>609.99559565902916</v>
      </c>
      <c r="P76" s="85">
        <v>0.7</v>
      </c>
      <c r="Q76" s="86">
        <f t="shared" si="25"/>
        <v>426.99691696132038</v>
      </c>
      <c r="R76" s="87">
        <f t="shared" si="5"/>
        <v>12626.908830141903</v>
      </c>
      <c r="S76" s="103"/>
    </row>
    <row r="77" spans="1:19">
      <c r="A77" s="168"/>
      <c r="B77" s="83">
        <v>13</v>
      </c>
      <c r="C77" s="84">
        <f>SUM(F76*C17)</f>
        <v>81.270914167861932</v>
      </c>
      <c r="D77" s="85">
        <v>0.7</v>
      </c>
      <c r="E77" s="46">
        <f t="shared" ref="E77:E79" si="27">-SUM(C77)</f>
        <v>-81.270914167861932</v>
      </c>
      <c r="F77" s="84">
        <f t="shared" si="3"/>
        <v>1544.1473691893766</v>
      </c>
      <c r="G77" s="162"/>
      <c r="H77" s="83">
        <v>13</v>
      </c>
      <c r="I77" s="84">
        <f>SUM(L76*I17)</f>
        <v>226.51715428857489</v>
      </c>
      <c r="J77" s="85">
        <v>0.7</v>
      </c>
      <c r="K77" s="46">
        <f t="shared" ref="K77:K79" si="28">-SUM(I77)</f>
        <v>-226.51715428857489</v>
      </c>
      <c r="L77" s="84">
        <f t="shared" si="4"/>
        <v>4303.8259314829229</v>
      </c>
      <c r="M77" s="168"/>
      <c r="N77" s="83">
        <v>13</v>
      </c>
      <c r="O77" s="84">
        <f>SUM(R76*O17)</f>
        <v>631.34544150709519</v>
      </c>
      <c r="P77" s="85">
        <v>0.7</v>
      </c>
      <c r="Q77" s="46">
        <f t="shared" ref="Q77:Q79" si="29">-SUM(O77)</f>
        <v>-631.34544150709519</v>
      </c>
      <c r="R77" s="87">
        <f t="shared" si="5"/>
        <v>11995.563388634808</v>
      </c>
      <c r="S77" s="103"/>
    </row>
    <row r="78" spans="1:19">
      <c r="A78" s="168"/>
      <c r="B78" s="83">
        <v>14</v>
      </c>
      <c r="C78" s="84">
        <f>SUM(F77*C17)</f>
        <v>77.207368459468839</v>
      </c>
      <c r="D78" s="85">
        <v>0.7</v>
      </c>
      <c r="E78" s="46">
        <f t="shared" si="27"/>
        <v>-77.207368459468839</v>
      </c>
      <c r="F78" s="84">
        <f t="shared" si="3"/>
        <v>1466.9400007299078</v>
      </c>
      <c r="G78" s="162"/>
      <c r="H78" s="83">
        <v>14</v>
      </c>
      <c r="I78" s="84">
        <f>SUM(L77*I17)</f>
        <v>215.19129657414615</v>
      </c>
      <c r="J78" s="85">
        <v>0.7</v>
      </c>
      <c r="K78" s="46">
        <f t="shared" si="28"/>
        <v>-215.19129657414615</v>
      </c>
      <c r="L78" s="84">
        <f t="shared" si="4"/>
        <v>4088.6346349087767</v>
      </c>
      <c r="M78" s="168"/>
      <c r="N78" s="83">
        <v>14</v>
      </c>
      <c r="O78" s="84">
        <f>SUM(R77*O17)</f>
        <v>599.77816943174037</v>
      </c>
      <c r="P78" s="85">
        <v>0.7</v>
      </c>
      <c r="Q78" s="46">
        <f t="shared" si="29"/>
        <v>-599.77816943174037</v>
      </c>
      <c r="R78" s="87">
        <f t="shared" si="5"/>
        <v>11395.785219203068</v>
      </c>
      <c r="S78" s="103"/>
    </row>
    <row r="79" spans="1:19" ht="17.25" thickBot="1">
      <c r="A79" s="169"/>
      <c r="B79" s="88">
        <v>15</v>
      </c>
      <c r="C79" s="89">
        <f>SUM(F78*C17)</f>
        <v>73.347000036495388</v>
      </c>
      <c r="D79" s="90">
        <v>0.7</v>
      </c>
      <c r="E79" s="56">
        <f t="shared" si="27"/>
        <v>-73.347000036495388</v>
      </c>
      <c r="F79" s="89">
        <f t="shared" si="3"/>
        <v>1393.5930006934123</v>
      </c>
      <c r="G79" s="163"/>
      <c r="H79" s="88">
        <v>15</v>
      </c>
      <c r="I79" s="89">
        <f>SUM(L78*I17)</f>
        <v>204.43173174543884</v>
      </c>
      <c r="J79" s="90">
        <v>0.7</v>
      </c>
      <c r="K79" s="56">
        <f t="shared" si="28"/>
        <v>-204.43173174543884</v>
      </c>
      <c r="L79" s="89">
        <f t="shared" si="4"/>
        <v>3884.2029031633379</v>
      </c>
      <c r="M79" s="169"/>
      <c r="N79" s="88">
        <v>15</v>
      </c>
      <c r="O79" s="89">
        <f>SUM(R78*O17)</f>
        <v>569.78926096015346</v>
      </c>
      <c r="P79" s="90">
        <v>0.7</v>
      </c>
      <c r="Q79" s="56">
        <f t="shared" si="29"/>
        <v>-569.78926096015346</v>
      </c>
      <c r="R79" s="91">
        <f t="shared" si="5"/>
        <v>10825.995958242915</v>
      </c>
      <c r="S79" s="120"/>
    </row>
    <row r="83" spans="5:5">
      <c r="E83" s="92"/>
    </row>
  </sheetData>
  <sheetProtection selectLockedCells="1"/>
  <mergeCells count="18">
    <mergeCell ref="M50:M64"/>
    <mergeCell ref="A65:A79"/>
    <mergeCell ref="M65:M79"/>
    <mergeCell ref="A20:A34"/>
    <mergeCell ref="G20:G34"/>
    <mergeCell ref="M20:M34"/>
    <mergeCell ref="A35:A49"/>
    <mergeCell ref="M35:M49"/>
    <mergeCell ref="A1:R1"/>
    <mergeCell ref="A2:R2"/>
    <mergeCell ref="A4:S4"/>
    <mergeCell ref="H14:L14"/>
    <mergeCell ref="N14:R14"/>
    <mergeCell ref="G65:G79"/>
    <mergeCell ref="G50:G64"/>
    <mergeCell ref="G35:G49"/>
    <mergeCell ref="A14:F14"/>
    <mergeCell ref="A50:A6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V83"/>
  <sheetViews>
    <sheetView showGridLines="0" topLeftCell="A2" zoomScale="80" zoomScaleNormal="80" workbookViewId="0">
      <selection activeCell="E8" sqref="E8"/>
    </sheetView>
  </sheetViews>
  <sheetFormatPr defaultColWidth="11.42578125" defaultRowHeight="16.5"/>
  <cols>
    <col min="1" max="1" width="3.42578125" style="7" customWidth="1"/>
    <col min="2" max="2" width="3.42578125" style="1" customWidth="1"/>
    <col min="3" max="3" width="12.7109375" style="1" bestFit="1" customWidth="1"/>
    <col min="4" max="4" width="12.7109375" style="4" bestFit="1" customWidth="1"/>
    <col min="5" max="5" width="12.7109375" style="4" customWidth="1"/>
    <col min="6" max="6" width="20.140625" style="4" bestFit="1" customWidth="1"/>
    <col min="7" max="7" width="18.85546875" style="4" bestFit="1" customWidth="1"/>
    <col min="8" max="9" width="3.42578125" style="1" customWidth="1"/>
    <col min="10" max="10" width="12.7109375" style="1" customWidth="1"/>
    <col min="11" max="11" width="11.85546875" style="4" bestFit="1" customWidth="1"/>
    <col min="12" max="12" width="11.85546875" style="4" customWidth="1"/>
    <col min="13" max="13" width="18" style="4" bestFit="1" customWidth="1"/>
    <col min="14" max="14" width="18.85546875" style="4" bestFit="1" customWidth="1"/>
    <col min="15" max="16" width="3.42578125" style="1" customWidth="1"/>
    <col min="17" max="17" width="12.42578125" style="1" bestFit="1" customWidth="1"/>
    <col min="18" max="18" width="12.42578125" style="4" bestFit="1" customWidth="1"/>
    <col min="19" max="19" width="12.42578125" style="4" customWidth="1"/>
    <col min="20" max="20" width="18" style="4" bestFit="1" customWidth="1"/>
    <col min="21" max="21" width="18.85546875" style="4" bestFit="1" customWidth="1"/>
    <col min="22" max="22" width="3.5703125" style="1" customWidth="1"/>
    <col min="23" max="16384" width="11.42578125" style="1"/>
  </cols>
  <sheetData>
    <row r="1" spans="1:22" s="59" customFormat="1" ht="20.25">
      <c r="A1" s="170" t="s">
        <v>10</v>
      </c>
      <c r="B1" s="170"/>
      <c r="C1" s="170"/>
      <c r="D1" s="170"/>
      <c r="E1" s="170"/>
      <c r="F1" s="170"/>
      <c r="G1" s="170"/>
      <c r="H1" s="170"/>
      <c r="I1" s="170"/>
      <c r="J1" s="170"/>
      <c r="K1" s="170"/>
      <c r="L1" s="170"/>
      <c r="M1" s="170"/>
      <c r="N1" s="170"/>
      <c r="O1" s="170"/>
      <c r="P1" s="170"/>
      <c r="Q1" s="170"/>
      <c r="R1" s="170"/>
    </row>
    <row r="2" spans="1:22" s="59" customFormat="1" ht="21" customHeight="1">
      <c r="A2" s="171" t="s">
        <v>11</v>
      </c>
      <c r="B2" s="171"/>
      <c r="C2" s="171"/>
      <c r="D2" s="171"/>
      <c r="E2" s="171"/>
      <c r="F2" s="171"/>
      <c r="G2" s="171"/>
      <c r="H2" s="171"/>
      <c r="I2" s="171"/>
      <c r="J2" s="171"/>
      <c r="K2" s="171"/>
      <c r="L2" s="171"/>
      <c r="M2" s="171"/>
      <c r="N2" s="171"/>
      <c r="O2" s="171"/>
      <c r="P2" s="171"/>
      <c r="Q2" s="171"/>
      <c r="R2" s="171"/>
    </row>
    <row r="3" spans="1:22" s="59" customFormat="1" ht="14.25" customHeight="1">
      <c r="A3" s="60"/>
      <c r="B3" s="60"/>
      <c r="C3" s="60"/>
      <c r="D3" s="60"/>
      <c r="E3" s="60"/>
      <c r="F3" s="60"/>
      <c r="I3" s="61"/>
      <c r="J3" s="61"/>
      <c r="K3" s="61"/>
      <c r="L3" s="61"/>
      <c r="O3" s="61"/>
      <c r="P3" s="61"/>
      <c r="Q3" s="61"/>
      <c r="R3" s="61"/>
    </row>
    <row r="4" spans="1:22" s="59" customFormat="1" ht="41.25" customHeight="1">
      <c r="A4" s="172" t="s">
        <v>29</v>
      </c>
      <c r="B4" s="172"/>
      <c r="C4" s="172"/>
      <c r="D4" s="172"/>
      <c r="E4" s="172"/>
      <c r="F4" s="172"/>
      <c r="G4" s="172"/>
      <c r="H4" s="172"/>
      <c r="I4" s="172"/>
      <c r="J4" s="172"/>
      <c r="K4" s="172"/>
      <c r="L4" s="172"/>
      <c r="M4" s="172"/>
      <c r="N4" s="172"/>
      <c r="O4" s="172"/>
      <c r="P4" s="172"/>
      <c r="Q4" s="172"/>
      <c r="R4" s="172"/>
      <c r="S4" s="172"/>
      <c r="T4" s="172"/>
      <c r="U4" s="172"/>
      <c r="V4" s="172"/>
    </row>
    <row r="5" spans="1:22" s="59" customFormat="1" ht="16.5" customHeight="1">
      <c r="A5" s="137"/>
      <c r="B5" s="137"/>
      <c r="C5" s="137"/>
      <c r="D5" s="137"/>
      <c r="E5" s="137"/>
      <c r="F5" s="137"/>
      <c r="G5" s="137"/>
      <c r="H5" s="137"/>
      <c r="I5" s="137"/>
      <c r="J5" s="137"/>
      <c r="K5" s="137"/>
      <c r="L5" s="137"/>
      <c r="M5" s="137"/>
      <c r="N5" s="137"/>
      <c r="O5" s="137"/>
      <c r="P5" s="137"/>
      <c r="Q5" s="137"/>
      <c r="R5" s="137"/>
      <c r="S5" s="137"/>
      <c r="T5" s="137"/>
      <c r="U5" s="137"/>
      <c r="V5" s="137"/>
    </row>
    <row r="6" spans="1:22" s="31" customFormat="1" ht="18">
      <c r="A6" s="131" t="s">
        <v>25</v>
      </c>
      <c r="B6" s="132"/>
      <c r="C6" s="131"/>
      <c r="D6" s="131"/>
      <c r="E6" s="131"/>
      <c r="F6" s="131"/>
      <c r="G6" s="131"/>
      <c r="I6" s="132"/>
      <c r="K6" s="133"/>
      <c r="L6" s="133"/>
      <c r="M6" s="133"/>
      <c r="N6" s="133"/>
      <c r="P6" s="132"/>
      <c r="R6" s="133"/>
      <c r="S6" s="133"/>
      <c r="T6" s="133"/>
      <c r="U6" s="133"/>
    </row>
    <row r="7" spans="1:22">
      <c r="A7" s="122" t="s">
        <v>19</v>
      </c>
      <c r="B7" s="123"/>
      <c r="C7" s="122"/>
      <c r="D7" s="124">
        <v>3</v>
      </c>
      <c r="E7" s="5"/>
      <c r="F7" s="2"/>
      <c r="G7" s="2"/>
      <c r="I7" s="3"/>
      <c r="P7" s="3"/>
    </row>
    <row r="8" spans="1:22">
      <c r="A8" s="122" t="s">
        <v>0</v>
      </c>
      <c r="B8" s="123"/>
      <c r="C8" s="122"/>
      <c r="D8" s="125">
        <v>0.05</v>
      </c>
      <c r="E8" s="6"/>
      <c r="F8" s="2"/>
      <c r="G8" s="2"/>
      <c r="I8" s="3"/>
      <c r="P8" s="3"/>
    </row>
    <row r="9" spans="1:22">
      <c r="A9" s="126" t="s">
        <v>14</v>
      </c>
      <c r="B9" s="127"/>
      <c r="C9" s="127"/>
      <c r="D9" s="128">
        <v>0.7</v>
      </c>
      <c r="E9" s="8"/>
    </row>
    <row r="10" spans="1:22">
      <c r="A10" s="126"/>
      <c r="B10" s="127"/>
      <c r="C10" s="127"/>
      <c r="D10" s="128"/>
      <c r="E10" s="8"/>
    </row>
    <row r="11" spans="1:22" s="59" customFormat="1" ht="18.75">
      <c r="A11" s="67" t="s">
        <v>28</v>
      </c>
      <c r="B11" s="71"/>
      <c r="D11" s="136">
        <v>500</v>
      </c>
      <c r="E11" s="61"/>
      <c r="F11" s="61"/>
      <c r="I11" s="61"/>
      <c r="J11" s="61"/>
      <c r="K11" s="61"/>
      <c r="L11" s="61"/>
      <c r="O11" s="61"/>
      <c r="P11" s="61"/>
      <c r="Q11" s="61"/>
      <c r="R11" s="61"/>
    </row>
    <row r="12" spans="1:22" s="59" customFormat="1">
      <c r="A12" s="135" t="s">
        <v>27</v>
      </c>
      <c r="B12" s="61"/>
      <c r="C12" s="61"/>
      <c r="D12" s="68"/>
      <c r="E12" s="61"/>
      <c r="F12" s="61"/>
      <c r="I12" s="61"/>
      <c r="J12" s="61"/>
      <c r="K12" s="61"/>
      <c r="L12" s="61"/>
      <c r="O12" s="61"/>
      <c r="P12" s="61"/>
      <c r="Q12" s="61"/>
      <c r="R12" s="61"/>
    </row>
    <row r="13" spans="1:22" ht="17.25" thickBot="1">
      <c r="D13" s="9"/>
      <c r="E13" s="9"/>
    </row>
    <row r="14" spans="1:22" s="31" customFormat="1" ht="18.75" thickBot="1">
      <c r="A14" s="213" t="s">
        <v>7</v>
      </c>
      <c r="B14" s="214"/>
      <c r="C14" s="214"/>
      <c r="D14" s="214"/>
      <c r="E14" s="214"/>
      <c r="F14" s="214"/>
      <c r="G14" s="215"/>
      <c r="H14" s="155"/>
      <c r="I14" s="156"/>
      <c r="J14" s="187" t="s">
        <v>8</v>
      </c>
      <c r="K14" s="188"/>
      <c r="L14" s="188"/>
      <c r="M14" s="188"/>
      <c r="N14" s="189"/>
      <c r="O14" s="155"/>
      <c r="P14" s="156"/>
      <c r="Q14" s="190" t="s">
        <v>9</v>
      </c>
      <c r="R14" s="191"/>
      <c r="S14" s="191"/>
      <c r="T14" s="191"/>
      <c r="U14" s="192"/>
      <c r="V14" s="30"/>
    </row>
    <row r="15" spans="1:22">
      <c r="A15" s="10"/>
      <c r="B15" s="11"/>
      <c r="C15" s="11"/>
      <c r="D15" s="12"/>
      <c r="E15" s="12"/>
      <c r="F15" s="13"/>
      <c r="G15" s="13"/>
      <c r="H15" s="23"/>
      <c r="I15" s="23"/>
      <c r="J15" s="11"/>
      <c r="K15" s="13"/>
      <c r="L15" s="13"/>
      <c r="M15" s="13"/>
      <c r="N15" s="13"/>
      <c r="O15" s="23"/>
      <c r="P15" s="23"/>
      <c r="Q15" s="11"/>
      <c r="R15" s="13"/>
      <c r="S15" s="13"/>
      <c r="T15" s="13"/>
      <c r="U15" s="157"/>
      <c r="V15" s="14"/>
    </row>
    <row r="16" spans="1:22" s="21" customFormat="1">
      <c r="A16" s="15"/>
      <c r="B16" s="16"/>
      <c r="C16" s="17" t="s">
        <v>1</v>
      </c>
      <c r="D16" s="17" t="s">
        <v>2</v>
      </c>
      <c r="E16" s="17" t="s">
        <v>4</v>
      </c>
      <c r="F16" s="17" t="s">
        <v>5</v>
      </c>
      <c r="G16" s="18" t="s">
        <v>6</v>
      </c>
      <c r="H16" s="19"/>
      <c r="I16" s="16"/>
      <c r="J16" s="17" t="s">
        <v>1</v>
      </c>
      <c r="K16" s="17" t="s">
        <v>2</v>
      </c>
      <c r="L16" s="17" t="s">
        <v>4</v>
      </c>
      <c r="M16" s="17" t="s">
        <v>5</v>
      </c>
      <c r="N16" s="18" t="s">
        <v>6</v>
      </c>
      <c r="O16" s="19"/>
      <c r="P16" s="16"/>
      <c r="Q16" s="17" t="s">
        <v>1</v>
      </c>
      <c r="R16" s="17" t="s">
        <v>2</v>
      </c>
      <c r="S16" s="17" t="s">
        <v>4</v>
      </c>
      <c r="T16" s="17" t="s">
        <v>5</v>
      </c>
      <c r="U16" s="158" t="s">
        <v>6</v>
      </c>
      <c r="V16" s="20"/>
    </row>
    <row r="17" spans="1:22">
      <c r="A17" s="22"/>
      <c r="B17" s="23"/>
      <c r="C17" s="24">
        <f>SUM(D11)</f>
        <v>500</v>
      </c>
      <c r="D17" s="25">
        <f>SUM(D8)</f>
        <v>0.05</v>
      </c>
      <c r="E17" s="25">
        <v>0.7</v>
      </c>
      <c r="F17" s="24">
        <f>SUM(F20:F79)</f>
        <v>909.51690730748612</v>
      </c>
      <c r="G17" s="140">
        <f>SUM(G79)</f>
        <v>1409.5169073074865</v>
      </c>
      <c r="H17" s="23"/>
      <c r="I17" s="23"/>
      <c r="J17" s="24">
        <f>SUM(G17)</f>
        <v>1409.5169073074865</v>
      </c>
      <c r="K17" s="25">
        <f>SUM(D8)</f>
        <v>0.05</v>
      </c>
      <c r="L17" s="25">
        <v>0.7</v>
      </c>
      <c r="M17" s="24">
        <f>SUM(M20:M34,M35:M79)</f>
        <v>2563.958916663837</v>
      </c>
      <c r="N17" s="140">
        <f>SUM(N79)</f>
        <v>3973.4758239713228</v>
      </c>
      <c r="O17" s="23"/>
      <c r="P17" s="23"/>
      <c r="Q17" s="24">
        <f>SUM(N17)</f>
        <v>3973.4758239713228</v>
      </c>
      <c r="R17" s="25">
        <f>SUM(D8)</f>
        <v>0.05</v>
      </c>
      <c r="S17" s="25">
        <v>0.7</v>
      </c>
      <c r="T17" s="24">
        <f>SUM(T20:T79)</f>
        <v>7227.8868853589283</v>
      </c>
      <c r="U17" s="159">
        <f>SUM(U79)</f>
        <v>11201.362709330242</v>
      </c>
      <c r="V17" s="26"/>
    </row>
    <row r="18" spans="1:22" ht="17.25" thickBot="1">
      <c r="A18" s="22"/>
      <c r="B18" s="23"/>
      <c r="C18" s="27"/>
      <c r="D18" s="28"/>
      <c r="E18" s="28"/>
      <c r="F18" s="28"/>
      <c r="G18" s="28"/>
      <c r="H18" s="23"/>
      <c r="I18" s="23"/>
      <c r="J18" s="23"/>
      <c r="K18" s="29"/>
      <c r="L18" s="29"/>
      <c r="M18" s="29"/>
      <c r="N18" s="29"/>
      <c r="O18" s="23"/>
      <c r="P18" s="23"/>
      <c r="Q18" s="23"/>
      <c r="R18" s="29"/>
      <c r="S18" s="29"/>
      <c r="T18" s="29"/>
      <c r="U18" s="160"/>
      <c r="V18" s="26"/>
    </row>
    <row r="19" spans="1:22" s="7" customFormat="1" ht="17.25" thickBot="1">
      <c r="A19" s="142"/>
      <c r="B19" s="143"/>
      <c r="C19" s="152" t="s">
        <v>12</v>
      </c>
      <c r="D19" s="153" t="s">
        <v>13</v>
      </c>
      <c r="E19" s="153" t="s">
        <v>4</v>
      </c>
      <c r="F19" s="153" t="s">
        <v>3</v>
      </c>
      <c r="G19" s="154" t="s">
        <v>1</v>
      </c>
      <c r="H19" s="142"/>
      <c r="I19" s="143"/>
      <c r="J19" s="32" t="s">
        <v>12</v>
      </c>
      <c r="K19" s="33" t="s">
        <v>13</v>
      </c>
      <c r="L19" s="33" t="s">
        <v>4</v>
      </c>
      <c r="M19" s="33" t="s">
        <v>3</v>
      </c>
      <c r="N19" s="34" t="s">
        <v>1</v>
      </c>
      <c r="O19" s="142"/>
      <c r="P19" s="143"/>
      <c r="Q19" s="32" t="s">
        <v>12</v>
      </c>
      <c r="R19" s="33" t="s">
        <v>13</v>
      </c>
      <c r="S19" s="33" t="s">
        <v>4</v>
      </c>
      <c r="T19" s="33" t="s">
        <v>3</v>
      </c>
      <c r="U19" s="34" t="s">
        <v>1</v>
      </c>
      <c r="V19" s="35"/>
    </row>
    <row r="20" spans="1:22" ht="15" customHeight="1">
      <c r="A20" s="206" t="s">
        <v>18</v>
      </c>
      <c r="B20" s="210" t="s">
        <v>20</v>
      </c>
      <c r="C20" s="149">
        <v>1</v>
      </c>
      <c r="D20" s="37">
        <f>SUM(C17*D17)</f>
        <v>25</v>
      </c>
      <c r="E20" s="38">
        <v>0.7</v>
      </c>
      <c r="F20" s="39">
        <f>SUM(D20*E20)</f>
        <v>17.5</v>
      </c>
      <c r="G20" s="40">
        <f>SUM(C17,F20)</f>
        <v>517.5</v>
      </c>
      <c r="H20" s="194" t="s">
        <v>18</v>
      </c>
      <c r="I20" s="184" t="s">
        <v>20</v>
      </c>
      <c r="J20" s="36">
        <v>1</v>
      </c>
      <c r="K20" s="37">
        <f>SUM(J17*K17)</f>
        <v>70.475845365374326</v>
      </c>
      <c r="L20" s="38">
        <v>0.7</v>
      </c>
      <c r="M20" s="39">
        <f>SUM(K20*L20)</f>
        <v>49.333091755762027</v>
      </c>
      <c r="N20" s="40">
        <f>SUM(J17,M20)</f>
        <v>1458.8499990632486</v>
      </c>
      <c r="O20" s="194" t="s">
        <v>18</v>
      </c>
      <c r="P20" s="184" t="s">
        <v>20</v>
      </c>
      <c r="Q20" s="36">
        <v>1</v>
      </c>
      <c r="R20" s="37">
        <f>SUM(Q17*R17)</f>
        <v>198.67379119856616</v>
      </c>
      <c r="S20" s="38">
        <v>0.7</v>
      </c>
      <c r="T20" s="39">
        <f>SUM(R20*S20)</f>
        <v>139.0716538389963</v>
      </c>
      <c r="U20" s="40">
        <f>SUM(Q17,T20)</f>
        <v>4112.5474778103189</v>
      </c>
      <c r="V20" s="26"/>
    </row>
    <row r="21" spans="1:22">
      <c r="A21" s="207"/>
      <c r="B21" s="211"/>
      <c r="C21" s="150">
        <v>2</v>
      </c>
      <c r="D21" s="42">
        <f>SUM(D20)</f>
        <v>25</v>
      </c>
      <c r="E21" s="43">
        <v>0.7</v>
      </c>
      <c r="F21" s="44">
        <f t="shared" ref="F21:F33" si="0">SUM(D21*E21)</f>
        <v>17.5</v>
      </c>
      <c r="G21" s="45">
        <f>G20+F21</f>
        <v>535</v>
      </c>
      <c r="H21" s="195"/>
      <c r="I21" s="185"/>
      <c r="J21" s="41">
        <v>2</v>
      </c>
      <c r="K21" s="42">
        <f>SUM(K20)</f>
        <v>70.475845365374326</v>
      </c>
      <c r="L21" s="43">
        <v>0.7</v>
      </c>
      <c r="M21" s="44">
        <f t="shared" ref="M21" si="1">SUM(K21*L21)</f>
        <v>49.333091755762027</v>
      </c>
      <c r="N21" s="45">
        <f>N20+M21</f>
        <v>1508.1830908190107</v>
      </c>
      <c r="O21" s="195"/>
      <c r="P21" s="185"/>
      <c r="Q21" s="41">
        <v>2</v>
      </c>
      <c r="R21" s="42">
        <f>SUM(R20)</f>
        <v>198.67379119856616</v>
      </c>
      <c r="S21" s="43">
        <v>0.7</v>
      </c>
      <c r="T21" s="44">
        <f t="shared" ref="T21" si="2">SUM(R21*S21)</f>
        <v>139.0716538389963</v>
      </c>
      <c r="U21" s="45">
        <f>U20+T21</f>
        <v>4251.619131649315</v>
      </c>
      <c r="V21" s="26"/>
    </row>
    <row r="22" spans="1:22" ht="17.25" thickBot="1">
      <c r="A22" s="207"/>
      <c r="B22" s="212"/>
      <c r="C22" s="151">
        <v>3</v>
      </c>
      <c r="D22" s="54">
        <f>SUM(D21)</f>
        <v>25</v>
      </c>
      <c r="E22" s="55">
        <v>0.7</v>
      </c>
      <c r="F22" s="56">
        <f>-SUM(D22)</f>
        <v>-25</v>
      </c>
      <c r="G22" s="57">
        <f t="shared" ref="G22:G79" si="3">G21+F22</f>
        <v>510</v>
      </c>
      <c r="H22" s="195"/>
      <c r="I22" s="186"/>
      <c r="J22" s="53">
        <v>3</v>
      </c>
      <c r="K22" s="54">
        <f>SUM(K21)</f>
        <v>70.475845365374326</v>
      </c>
      <c r="L22" s="55">
        <v>0.7</v>
      </c>
      <c r="M22" s="56">
        <f>-SUM(K22)</f>
        <v>-70.475845365374326</v>
      </c>
      <c r="N22" s="57">
        <f t="shared" ref="N22:N79" si="4">N21+M22</f>
        <v>1437.7072454536362</v>
      </c>
      <c r="O22" s="195"/>
      <c r="P22" s="186"/>
      <c r="Q22" s="53">
        <v>3</v>
      </c>
      <c r="R22" s="54">
        <f>SUM(R21)</f>
        <v>198.67379119856616</v>
      </c>
      <c r="S22" s="55">
        <v>0.7</v>
      </c>
      <c r="T22" s="56">
        <f>-SUM(R22)</f>
        <v>-198.67379119856616</v>
      </c>
      <c r="U22" s="57">
        <f t="shared" ref="U22:U79" si="5">U21+T22</f>
        <v>4052.945340450749</v>
      </c>
      <c r="V22" s="26"/>
    </row>
    <row r="23" spans="1:22">
      <c r="A23" s="207"/>
      <c r="B23" s="184" t="s">
        <v>21</v>
      </c>
      <c r="C23" s="36">
        <v>1</v>
      </c>
      <c r="D23" s="37">
        <f>SUM(G22*D17)</f>
        <v>25.5</v>
      </c>
      <c r="E23" s="38">
        <v>0.7</v>
      </c>
      <c r="F23" s="39">
        <f t="shared" si="0"/>
        <v>17.849999999999998</v>
      </c>
      <c r="G23" s="40">
        <f t="shared" si="3"/>
        <v>527.85</v>
      </c>
      <c r="H23" s="195"/>
      <c r="I23" s="184" t="s">
        <v>21</v>
      </c>
      <c r="J23" s="36">
        <v>1</v>
      </c>
      <c r="K23" s="37">
        <f>SUM(N22*K17)</f>
        <v>71.885362272681817</v>
      </c>
      <c r="L23" s="38">
        <v>0.7</v>
      </c>
      <c r="M23" s="39">
        <f t="shared" ref="M23:M27" si="6">SUM(K23*L23)</f>
        <v>50.319753590877269</v>
      </c>
      <c r="N23" s="40">
        <f t="shared" si="4"/>
        <v>1488.0269990445136</v>
      </c>
      <c r="O23" s="195"/>
      <c r="P23" s="184" t="s">
        <v>21</v>
      </c>
      <c r="Q23" s="36">
        <v>1</v>
      </c>
      <c r="R23" s="37">
        <f>SUM(U22*R17)</f>
        <v>202.64726702253745</v>
      </c>
      <c r="S23" s="38">
        <v>0.7</v>
      </c>
      <c r="T23" s="39">
        <f t="shared" ref="T23:T27" si="7">SUM(R23*S23)</f>
        <v>141.8530869157762</v>
      </c>
      <c r="U23" s="40">
        <f t="shared" si="5"/>
        <v>4194.7984273665252</v>
      </c>
      <c r="V23" s="26"/>
    </row>
    <row r="24" spans="1:22">
      <c r="A24" s="207"/>
      <c r="B24" s="185"/>
      <c r="C24" s="41">
        <v>2</v>
      </c>
      <c r="D24" s="42">
        <f>SUM(D23)</f>
        <v>25.5</v>
      </c>
      <c r="E24" s="43">
        <v>0.7</v>
      </c>
      <c r="F24" s="44">
        <f t="shared" si="0"/>
        <v>17.849999999999998</v>
      </c>
      <c r="G24" s="45">
        <f t="shared" si="3"/>
        <v>545.70000000000005</v>
      </c>
      <c r="H24" s="195"/>
      <c r="I24" s="185"/>
      <c r="J24" s="41">
        <v>2</v>
      </c>
      <c r="K24" s="42">
        <f>SUM(K23)</f>
        <v>71.885362272681817</v>
      </c>
      <c r="L24" s="43">
        <v>0.7</v>
      </c>
      <c r="M24" s="44">
        <f t="shared" si="6"/>
        <v>50.319753590877269</v>
      </c>
      <c r="N24" s="45">
        <f t="shared" si="4"/>
        <v>1538.3467526353909</v>
      </c>
      <c r="O24" s="195"/>
      <c r="P24" s="185"/>
      <c r="Q24" s="41">
        <v>2</v>
      </c>
      <c r="R24" s="42">
        <f>SUM(R23)</f>
        <v>202.64726702253745</v>
      </c>
      <c r="S24" s="43">
        <v>0.7</v>
      </c>
      <c r="T24" s="44">
        <f t="shared" si="7"/>
        <v>141.8530869157762</v>
      </c>
      <c r="U24" s="45">
        <f t="shared" si="5"/>
        <v>4336.6515142823009</v>
      </c>
      <c r="V24" s="26"/>
    </row>
    <row r="25" spans="1:22" ht="17.25" thickBot="1">
      <c r="A25" s="207"/>
      <c r="B25" s="186"/>
      <c r="C25" s="53">
        <v>3</v>
      </c>
      <c r="D25" s="54">
        <f>SUM(D24)</f>
        <v>25.5</v>
      </c>
      <c r="E25" s="55">
        <v>0.7</v>
      </c>
      <c r="F25" s="134">
        <f t="shared" si="0"/>
        <v>17.849999999999998</v>
      </c>
      <c r="G25" s="57">
        <f t="shared" si="3"/>
        <v>563.55000000000007</v>
      </c>
      <c r="H25" s="195"/>
      <c r="I25" s="186"/>
      <c r="J25" s="53">
        <v>3</v>
      </c>
      <c r="K25" s="54">
        <f>SUM(K24)</f>
        <v>71.885362272681817</v>
      </c>
      <c r="L25" s="55">
        <v>0.7</v>
      </c>
      <c r="M25" s="134">
        <f t="shared" si="6"/>
        <v>50.319753590877269</v>
      </c>
      <c r="N25" s="57">
        <f t="shared" si="4"/>
        <v>1588.6665062262682</v>
      </c>
      <c r="O25" s="195"/>
      <c r="P25" s="186"/>
      <c r="Q25" s="53">
        <v>3</v>
      </c>
      <c r="R25" s="54">
        <f>SUM(R24)</f>
        <v>202.64726702253745</v>
      </c>
      <c r="S25" s="55">
        <v>0.7</v>
      </c>
      <c r="T25" s="134">
        <f t="shared" si="7"/>
        <v>141.8530869157762</v>
      </c>
      <c r="U25" s="57">
        <f t="shared" si="5"/>
        <v>4478.5046011980776</v>
      </c>
      <c r="V25" s="26"/>
    </row>
    <row r="26" spans="1:22">
      <c r="A26" s="207"/>
      <c r="B26" s="184" t="s">
        <v>22</v>
      </c>
      <c r="C26" s="36">
        <v>1</v>
      </c>
      <c r="D26" s="37">
        <f>SUM(G25*D17)</f>
        <v>28.177500000000006</v>
      </c>
      <c r="E26" s="38">
        <v>0.7</v>
      </c>
      <c r="F26" s="39">
        <f t="shared" si="0"/>
        <v>19.724250000000001</v>
      </c>
      <c r="G26" s="40">
        <f t="shared" si="3"/>
        <v>583.27425000000005</v>
      </c>
      <c r="H26" s="195"/>
      <c r="I26" s="184" t="s">
        <v>22</v>
      </c>
      <c r="J26" s="36">
        <v>1</v>
      </c>
      <c r="K26" s="37">
        <f>SUM(N25*K17)</f>
        <v>79.433325311313411</v>
      </c>
      <c r="L26" s="38">
        <v>0.7</v>
      </c>
      <c r="M26" s="39">
        <f t="shared" si="6"/>
        <v>55.603327717919385</v>
      </c>
      <c r="N26" s="40">
        <f t="shared" si="4"/>
        <v>1644.2698339441877</v>
      </c>
      <c r="O26" s="195"/>
      <c r="P26" s="184" t="s">
        <v>22</v>
      </c>
      <c r="Q26" s="36">
        <v>1</v>
      </c>
      <c r="R26" s="37">
        <f>SUM(U25*R17)</f>
        <v>223.9252300599039</v>
      </c>
      <c r="S26" s="38">
        <v>0.7</v>
      </c>
      <c r="T26" s="39">
        <f t="shared" si="7"/>
        <v>156.74766104193273</v>
      </c>
      <c r="U26" s="40">
        <f t="shared" si="5"/>
        <v>4635.2522622400102</v>
      </c>
      <c r="V26" s="26"/>
    </row>
    <row r="27" spans="1:22">
      <c r="A27" s="207"/>
      <c r="B27" s="185"/>
      <c r="C27" s="41">
        <v>2</v>
      </c>
      <c r="D27" s="42">
        <f>SUM(D26)</f>
        <v>28.177500000000006</v>
      </c>
      <c r="E27" s="43">
        <v>0.7</v>
      </c>
      <c r="F27" s="44">
        <f t="shared" si="0"/>
        <v>19.724250000000001</v>
      </c>
      <c r="G27" s="45">
        <f t="shared" si="3"/>
        <v>602.99850000000004</v>
      </c>
      <c r="H27" s="195"/>
      <c r="I27" s="185"/>
      <c r="J27" s="41">
        <v>2</v>
      </c>
      <c r="K27" s="42">
        <f>SUM(K26)</f>
        <v>79.433325311313411</v>
      </c>
      <c r="L27" s="43">
        <v>0.7</v>
      </c>
      <c r="M27" s="44">
        <f t="shared" si="6"/>
        <v>55.603327717919385</v>
      </c>
      <c r="N27" s="45">
        <f t="shared" si="4"/>
        <v>1699.8731616621071</v>
      </c>
      <c r="O27" s="195"/>
      <c r="P27" s="185"/>
      <c r="Q27" s="41">
        <v>2</v>
      </c>
      <c r="R27" s="42">
        <f>SUM(R26)</f>
        <v>223.9252300599039</v>
      </c>
      <c r="S27" s="43">
        <v>0.7</v>
      </c>
      <c r="T27" s="44">
        <f t="shared" si="7"/>
        <v>156.74766104193273</v>
      </c>
      <c r="U27" s="45">
        <f t="shared" si="5"/>
        <v>4791.9999232819428</v>
      </c>
      <c r="V27" s="26"/>
    </row>
    <row r="28" spans="1:22" ht="17.25" thickBot="1">
      <c r="A28" s="207"/>
      <c r="B28" s="186"/>
      <c r="C28" s="53">
        <v>3</v>
      </c>
      <c r="D28" s="54">
        <f>SUM(D27)</f>
        <v>28.177500000000006</v>
      </c>
      <c r="E28" s="55">
        <v>0.7</v>
      </c>
      <c r="F28" s="56">
        <f>-SUM(D28)</f>
        <v>-28.177500000000006</v>
      </c>
      <c r="G28" s="57">
        <f t="shared" si="3"/>
        <v>574.82100000000003</v>
      </c>
      <c r="H28" s="195"/>
      <c r="I28" s="186"/>
      <c r="J28" s="53">
        <v>3</v>
      </c>
      <c r="K28" s="54">
        <f>SUM(K27)</f>
        <v>79.433325311313411</v>
      </c>
      <c r="L28" s="55">
        <v>0.7</v>
      </c>
      <c r="M28" s="56">
        <f>-SUM(K28)</f>
        <v>-79.433325311313411</v>
      </c>
      <c r="N28" s="57">
        <f t="shared" si="4"/>
        <v>1620.4398363507937</v>
      </c>
      <c r="O28" s="195"/>
      <c r="P28" s="186"/>
      <c r="Q28" s="53">
        <v>3</v>
      </c>
      <c r="R28" s="54">
        <f>SUM(R27)</f>
        <v>223.9252300599039</v>
      </c>
      <c r="S28" s="55">
        <v>0.7</v>
      </c>
      <c r="T28" s="56">
        <f>-SUM(R28)</f>
        <v>-223.9252300599039</v>
      </c>
      <c r="U28" s="57">
        <f t="shared" si="5"/>
        <v>4568.0746932220391</v>
      </c>
      <c r="V28" s="26"/>
    </row>
    <row r="29" spans="1:22">
      <c r="A29" s="207"/>
      <c r="B29" s="184" t="s">
        <v>21</v>
      </c>
      <c r="C29" s="36">
        <v>1</v>
      </c>
      <c r="D29" s="37">
        <f>SUM(G28*D17)</f>
        <v>28.741050000000001</v>
      </c>
      <c r="E29" s="38">
        <v>0.7</v>
      </c>
      <c r="F29" s="39">
        <f t="shared" si="0"/>
        <v>20.118735000000001</v>
      </c>
      <c r="G29" s="40">
        <f t="shared" si="3"/>
        <v>594.93973500000004</v>
      </c>
      <c r="H29" s="195"/>
      <c r="I29" s="184" t="s">
        <v>21</v>
      </c>
      <c r="J29" s="36">
        <v>1</v>
      </c>
      <c r="K29" s="37">
        <f>SUM(N28*K17)</f>
        <v>81.021991817539686</v>
      </c>
      <c r="L29" s="38">
        <v>0.7</v>
      </c>
      <c r="M29" s="39">
        <f t="shared" ref="M29:M33" si="8">SUM(K29*L29)</f>
        <v>56.715394272277777</v>
      </c>
      <c r="N29" s="40">
        <f t="shared" si="4"/>
        <v>1677.1552306230715</v>
      </c>
      <c r="O29" s="195"/>
      <c r="P29" s="184" t="s">
        <v>21</v>
      </c>
      <c r="Q29" s="36">
        <v>1</v>
      </c>
      <c r="R29" s="37">
        <f>SUM(U28*R17)</f>
        <v>228.40373466110196</v>
      </c>
      <c r="S29" s="38">
        <v>0.7</v>
      </c>
      <c r="T29" s="39">
        <f t="shared" ref="T29:T33" si="9">SUM(R29*S29)</f>
        <v>159.88261426277137</v>
      </c>
      <c r="U29" s="40">
        <f t="shared" si="5"/>
        <v>4727.9573074848104</v>
      </c>
      <c r="V29" s="26"/>
    </row>
    <row r="30" spans="1:22">
      <c r="A30" s="207"/>
      <c r="B30" s="185"/>
      <c r="C30" s="41">
        <v>2</v>
      </c>
      <c r="D30" s="42">
        <f>SUM(D29)</f>
        <v>28.741050000000001</v>
      </c>
      <c r="E30" s="43">
        <v>0.7</v>
      </c>
      <c r="F30" s="44">
        <f t="shared" si="0"/>
        <v>20.118735000000001</v>
      </c>
      <c r="G30" s="45">
        <f t="shared" si="3"/>
        <v>615.05847000000006</v>
      </c>
      <c r="H30" s="195"/>
      <c r="I30" s="185"/>
      <c r="J30" s="41">
        <v>2</v>
      </c>
      <c r="K30" s="42">
        <f>SUM(K29)</f>
        <v>81.021991817539686</v>
      </c>
      <c r="L30" s="43">
        <v>0.7</v>
      </c>
      <c r="M30" s="44">
        <f t="shared" si="8"/>
        <v>56.715394272277777</v>
      </c>
      <c r="N30" s="45">
        <f t="shared" si="4"/>
        <v>1733.8706248953492</v>
      </c>
      <c r="O30" s="195"/>
      <c r="P30" s="185"/>
      <c r="Q30" s="41">
        <v>2</v>
      </c>
      <c r="R30" s="42">
        <f>SUM(R29)</f>
        <v>228.40373466110196</v>
      </c>
      <c r="S30" s="43">
        <v>0.7</v>
      </c>
      <c r="T30" s="44">
        <f t="shared" si="9"/>
        <v>159.88261426277137</v>
      </c>
      <c r="U30" s="45">
        <f t="shared" si="5"/>
        <v>4887.8399217475817</v>
      </c>
      <c r="V30" s="26"/>
    </row>
    <row r="31" spans="1:22" ht="17.25" thickBot="1">
      <c r="A31" s="207"/>
      <c r="B31" s="186"/>
      <c r="C31" s="53">
        <v>3</v>
      </c>
      <c r="D31" s="54">
        <f>SUM(D30)</f>
        <v>28.741050000000001</v>
      </c>
      <c r="E31" s="55">
        <v>0.7</v>
      </c>
      <c r="F31" s="134">
        <f t="shared" si="0"/>
        <v>20.118735000000001</v>
      </c>
      <c r="G31" s="57">
        <f t="shared" si="3"/>
        <v>635.17720500000007</v>
      </c>
      <c r="H31" s="195"/>
      <c r="I31" s="186"/>
      <c r="J31" s="53">
        <v>3</v>
      </c>
      <c r="K31" s="54">
        <f>SUM(K30)</f>
        <v>81.021991817539686</v>
      </c>
      <c r="L31" s="55">
        <v>0.7</v>
      </c>
      <c r="M31" s="134">
        <f t="shared" si="8"/>
        <v>56.715394272277777</v>
      </c>
      <c r="N31" s="57">
        <f t="shared" si="4"/>
        <v>1790.586019167627</v>
      </c>
      <c r="O31" s="195"/>
      <c r="P31" s="186"/>
      <c r="Q31" s="53">
        <v>3</v>
      </c>
      <c r="R31" s="54">
        <f>SUM(R30)</f>
        <v>228.40373466110196</v>
      </c>
      <c r="S31" s="55">
        <v>0.7</v>
      </c>
      <c r="T31" s="134">
        <f t="shared" si="9"/>
        <v>159.88261426277137</v>
      </c>
      <c r="U31" s="57">
        <f t="shared" si="5"/>
        <v>5047.722536010353</v>
      </c>
      <c r="V31" s="26"/>
    </row>
    <row r="32" spans="1:22">
      <c r="A32" s="207"/>
      <c r="B32" s="184" t="s">
        <v>23</v>
      </c>
      <c r="C32" s="36">
        <v>1</v>
      </c>
      <c r="D32" s="37">
        <f>SUM(G31*D17)</f>
        <v>31.758860250000005</v>
      </c>
      <c r="E32" s="38">
        <v>0.7</v>
      </c>
      <c r="F32" s="39">
        <f t="shared" si="0"/>
        <v>22.231202175000004</v>
      </c>
      <c r="G32" s="40">
        <f t="shared" si="3"/>
        <v>657.40840717500009</v>
      </c>
      <c r="H32" s="195"/>
      <c r="I32" s="184" t="s">
        <v>23</v>
      </c>
      <c r="J32" s="36">
        <v>1</v>
      </c>
      <c r="K32" s="37">
        <f>SUM(N31*K17)</f>
        <v>89.529300958381356</v>
      </c>
      <c r="L32" s="38">
        <v>0.7</v>
      </c>
      <c r="M32" s="39">
        <f t="shared" si="8"/>
        <v>62.670510670866946</v>
      </c>
      <c r="N32" s="40">
        <f t="shared" si="4"/>
        <v>1853.2565298384939</v>
      </c>
      <c r="O32" s="195"/>
      <c r="P32" s="184" t="s">
        <v>23</v>
      </c>
      <c r="Q32" s="36">
        <v>1</v>
      </c>
      <c r="R32" s="37">
        <f>SUM(U31*R17)</f>
        <v>252.38612680051767</v>
      </c>
      <c r="S32" s="38">
        <v>0.7</v>
      </c>
      <c r="T32" s="39">
        <f t="shared" si="9"/>
        <v>176.67028876036235</v>
      </c>
      <c r="U32" s="40">
        <f t="shared" si="5"/>
        <v>5224.3928247707154</v>
      </c>
      <c r="V32" s="26"/>
    </row>
    <row r="33" spans="1:22">
      <c r="A33" s="207"/>
      <c r="B33" s="185"/>
      <c r="C33" s="41">
        <v>2</v>
      </c>
      <c r="D33" s="42">
        <f>SUM(D32)</f>
        <v>31.758860250000005</v>
      </c>
      <c r="E33" s="43">
        <v>0.7</v>
      </c>
      <c r="F33" s="44">
        <f t="shared" si="0"/>
        <v>22.231202175000004</v>
      </c>
      <c r="G33" s="45">
        <f t="shared" si="3"/>
        <v>679.63960935000011</v>
      </c>
      <c r="H33" s="195"/>
      <c r="I33" s="185"/>
      <c r="J33" s="41">
        <v>2</v>
      </c>
      <c r="K33" s="42">
        <f>SUM(K32)</f>
        <v>89.529300958381356</v>
      </c>
      <c r="L33" s="43">
        <v>0.7</v>
      </c>
      <c r="M33" s="44">
        <f t="shared" si="8"/>
        <v>62.670510670866946</v>
      </c>
      <c r="N33" s="45">
        <f t="shared" si="4"/>
        <v>1915.9270405093607</v>
      </c>
      <c r="O33" s="195"/>
      <c r="P33" s="185"/>
      <c r="Q33" s="41">
        <v>2</v>
      </c>
      <c r="R33" s="42">
        <f>SUM(R32)</f>
        <v>252.38612680051767</v>
      </c>
      <c r="S33" s="43">
        <v>0.7</v>
      </c>
      <c r="T33" s="44">
        <f t="shared" si="9"/>
        <v>176.67028876036235</v>
      </c>
      <c r="U33" s="45">
        <f t="shared" si="5"/>
        <v>5401.0631135310778</v>
      </c>
      <c r="V33" s="26"/>
    </row>
    <row r="34" spans="1:22" ht="17.25" thickBot="1">
      <c r="A34" s="208"/>
      <c r="B34" s="193"/>
      <c r="C34" s="47">
        <v>3</v>
      </c>
      <c r="D34" s="48">
        <f>SUM(D33)</f>
        <v>31.758860250000005</v>
      </c>
      <c r="E34" s="49">
        <v>0.7</v>
      </c>
      <c r="F34" s="50">
        <f>-SUM(D34)</f>
        <v>-31.758860250000005</v>
      </c>
      <c r="G34" s="51">
        <f t="shared" si="3"/>
        <v>647.88074910000012</v>
      </c>
      <c r="H34" s="209"/>
      <c r="I34" s="193"/>
      <c r="J34" s="47">
        <v>3</v>
      </c>
      <c r="K34" s="48">
        <f>SUM(K33)</f>
        <v>89.529300958381356</v>
      </c>
      <c r="L34" s="49">
        <v>0.7</v>
      </c>
      <c r="M34" s="50">
        <f>-SUM(K34)</f>
        <v>-89.529300958381356</v>
      </c>
      <c r="N34" s="51">
        <f t="shared" si="4"/>
        <v>1826.3977395509794</v>
      </c>
      <c r="O34" s="209"/>
      <c r="P34" s="193"/>
      <c r="Q34" s="47">
        <v>3</v>
      </c>
      <c r="R34" s="48">
        <f>SUM(R33)</f>
        <v>252.38612680051767</v>
      </c>
      <c r="S34" s="49">
        <v>0.7</v>
      </c>
      <c r="T34" s="50">
        <f>-SUM(R34)</f>
        <v>-252.38612680051767</v>
      </c>
      <c r="U34" s="51">
        <f t="shared" si="5"/>
        <v>5148.6769867305602</v>
      </c>
      <c r="V34" s="26"/>
    </row>
    <row r="35" spans="1:22" ht="15" customHeight="1">
      <c r="A35" s="197" t="s">
        <v>15</v>
      </c>
      <c r="B35" s="184" t="s">
        <v>20</v>
      </c>
      <c r="C35" s="36">
        <v>1</v>
      </c>
      <c r="D35" s="37">
        <f>SUM(G34*D17)</f>
        <v>32.39403745500001</v>
      </c>
      <c r="E35" s="38">
        <v>0.7</v>
      </c>
      <c r="F35" s="39">
        <f t="shared" ref="F35:F48" si="10">SUM(D35*E35)</f>
        <v>22.675826218500006</v>
      </c>
      <c r="G35" s="40">
        <f t="shared" si="3"/>
        <v>670.55657531850011</v>
      </c>
      <c r="H35" s="200" t="s">
        <v>15</v>
      </c>
      <c r="I35" s="184" t="s">
        <v>20</v>
      </c>
      <c r="J35" s="36">
        <v>1</v>
      </c>
      <c r="K35" s="37">
        <f>SUM(N34*K17)</f>
        <v>91.319886977548975</v>
      </c>
      <c r="L35" s="38">
        <v>0.7</v>
      </c>
      <c r="M35" s="39">
        <f t="shared" ref="M35:M36" si="11">SUM(K35*L35)</f>
        <v>63.923920884284279</v>
      </c>
      <c r="N35" s="40">
        <f t="shared" si="4"/>
        <v>1890.3216604352638</v>
      </c>
      <c r="O35" s="194" t="s">
        <v>15</v>
      </c>
      <c r="P35" s="184" t="s">
        <v>20</v>
      </c>
      <c r="Q35" s="36">
        <v>1</v>
      </c>
      <c r="R35" s="37">
        <f>SUM(U34*R17)</f>
        <v>257.433849336528</v>
      </c>
      <c r="S35" s="38">
        <v>0.7</v>
      </c>
      <c r="T35" s="39">
        <f t="shared" ref="T35:T36" si="12">SUM(R35*S35)</f>
        <v>180.20369453556958</v>
      </c>
      <c r="U35" s="40">
        <f t="shared" si="5"/>
        <v>5328.8806812661296</v>
      </c>
      <c r="V35" s="14"/>
    </row>
    <row r="36" spans="1:22">
      <c r="A36" s="198"/>
      <c r="B36" s="185"/>
      <c r="C36" s="41">
        <v>2</v>
      </c>
      <c r="D36" s="42">
        <f>SUM(D35)</f>
        <v>32.39403745500001</v>
      </c>
      <c r="E36" s="43">
        <v>0.7</v>
      </c>
      <c r="F36" s="44">
        <f t="shared" si="10"/>
        <v>22.675826218500006</v>
      </c>
      <c r="G36" s="45">
        <f t="shared" si="3"/>
        <v>693.2324015370001</v>
      </c>
      <c r="H36" s="201"/>
      <c r="I36" s="185"/>
      <c r="J36" s="41">
        <v>2</v>
      </c>
      <c r="K36" s="42">
        <f>SUM(K35)</f>
        <v>91.319886977548975</v>
      </c>
      <c r="L36" s="43">
        <v>0.7</v>
      </c>
      <c r="M36" s="44">
        <f t="shared" si="11"/>
        <v>63.923920884284279</v>
      </c>
      <c r="N36" s="45">
        <f t="shared" si="4"/>
        <v>1954.2455813195481</v>
      </c>
      <c r="O36" s="195"/>
      <c r="P36" s="185"/>
      <c r="Q36" s="41">
        <v>2</v>
      </c>
      <c r="R36" s="42">
        <f>SUM(R35)</f>
        <v>257.433849336528</v>
      </c>
      <c r="S36" s="43">
        <v>0.7</v>
      </c>
      <c r="T36" s="44">
        <f t="shared" si="12"/>
        <v>180.20369453556958</v>
      </c>
      <c r="U36" s="45">
        <f t="shared" si="5"/>
        <v>5509.084375801699</v>
      </c>
      <c r="V36" s="26"/>
    </row>
    <row r="37" spans="1:22" ht="17.25" thickBot="1">
      <c r="A37" s="198"/>
      <c r="B37" s="186"/>
      <c r="C37" s="53">
        <v>3</v>
      </c>
      <c r="D37" s="54">
        <f>SUM(D36)</f>
        <v>32.39403745500001</v>
      </c>
      <c r="E37" s="55">
        <v>0.7</v>
      </c>
      <c r="F37" s="56">
        <f>-SUM(D37)</f>
        <v>-32.39403745500001</v>
      </c>
      <c r="G37" s="57">
        <f t="shared" si="3"/>
        <v>660.83836408200011</v>
      </c>
      <c r="H37" s="201"/>
      <c r="I37" s="186"/>
      <c r="J37" s="53">
        <v>3</v>
      </c>
      <c r="K37" s="54">
        <f>SUM(K36)</f>
        <v>91.319886977548975</v>
      </c>
      <c r="L37" s="55">
        <v>0.7</v>
      </c>
      <c r="M37" s="56">
        <f>-SUM(K37)</f>
        <v>-91.319886977548975</v>
      </c>
      <c r="N37" s="57">
        <f t="shared" si="4"/>
        <v>1862.9256943419991</v>
      </c>
      <c r="O37" s="195"/>
      <c r="P37" s="186"/>
      <c r="Q37" s="53">
        <v>3</v>
      </c>
      <c r="R37" s="54">
        <f>SUM(R36)</f>
        <v>257.433849336528</v>
      </c>
      <c r="S37" s="55">
        <v>0.7</v>
      </c>
      <c r="T37" s="56">
        <f>-SUM(R37)</f>
        <v>-257.433849336528</v>
      </c>
      <c r="U37" s="57">
        <f t="shared" si="5"/>
        <v>5251.6505264651714</v>
      </c>
      <c r="V37" s="26"/>
    </row>
    <row r="38" spans="1:22">
      <c r="A38" s="198"/>
      <c r="B38" s="184" t="s">
        <v>21</v>
      </c>
      <c r="C38" s="36">
        <v>1</v>
      </c>
      <c r="D38" s="37">
        <f>SUM(G37*D17)</f>
        <v>33.041918204100007</v>
      </c>
      <c r="E38" s="38">
        <v>0.7</v>
      </c>
      <c r="F38" s="39">
        <f t="shared" si="10"/>
        <v>23.129342742870005</v>
      </c>
      <c r="G38" s="40">
        <f t="shared" si="3"/>
        <v>683.96770682487011</v>
      </c>
      <c r="H38" s="201"/>
      <c r="I38" s="184" t="s">
        <v>21</v>
      </c>
      <c r="J38" s="36">
        <v>1</v>
      </c>
      <c r="K38" s="37">
        <f>SUM(N37*K17)</f>
        <v>93.146284717099959</v>
      </c>
      <c r="L38" s="38">
        <v>0.7</v>
      </c>
      <c r="M38" s="39">
        <f t="shared" ref="M38:M42" si="13">SUM(K38*L38)</f>
        <v>65.202399301969962</v>
      </c>
      <c r="N38" s="40">
        <f t="shared" si="4"/>
        <v>1928.1280936439691</v>
      </c>
      <c r="O38" s="195"/>
      <c r="P38" s="184" t="s">
        <v>21</v>
      </c>
      <c r="Q38" s="36">
        <v>1</v>
      </c>
      <c r="R38" s="37">
        <f>SUM(U37*R17)</f>
        <v>262.58252632325861</v>
      </c>
      <c r="S38" s="38">
        <v>0.7</v>
      </c>
      <c r="T38" s="39">
        <f t="shared" ref="T38:T42" si="14">SUM(R38*S38)</f>
        <v>183.807768426281</v>
      </c>
      <c r="U38" s="40">
        <f t="shared" si="5"/>
        <v>5435.4582948914522</v>
      </c>
      <c r="V38" s="26"/>
    </row>
    <row r="39" spans="1:22" ht="15" customHeight="1">
      <c r="A39" s="198"/>
      <c r="B39" s="185"/>
      <c r="C39" s="41">
        <v>2</v>
      </c>
      <c r="D39" s="42">
        <f>SUM(D38)</f>
        <v>33.041918204100007</v>
      </c>
      <c r="E39" s="43">
        <v>0.7</v>
      </c>
      <c r="F39" s="44">
        <f t="shared" si="10"/>
        <v>23.129342742870005</v>
      </c>
      <c r="G39" s="45">
        <f t="shared" si="3"/>
        <v>707.0970495677401</v>
      </c>
      <c r="H39" s="201"/>
      <c r="I39" s="185"/>
      <c r="J39" s="41">
        <v>2</v>
      </c>
      <c r="K39" s="42">
        <f>SUM(K38)</f>
        <v>93.146284717099959</v>
      </c>
      <c r="L39" s="43">
        <v>0.7</v>
      </c>
      <c r="M39" s="44">
        <f t="shared" si="13"/>
        <v>65.202399301969962</v>
      </c>
      <c r="N39" s="45">
        <f t="shared" si="4"/>
        <v>1993.3304929459391</v>
      </c>
      <c r="O39" s="195"/>
      <c r="P39" s="185"/>
      <c r="Q39" s="41">
        <v>2</v>
      </c>
      <c r="R39" s="42">
        <f>SUM(R38)</f>
        <v>262.58252632325861</v>
      </c>
      <c r="S39" s="43">
        <v>0.7</v>
      </c>
      <c r="T39" s="44">
        <f t="shared" si="14"/>
        <v>183.807768426281</v>
      </c>
      <c r="U39" s="45">
        <f t="shared" si="5"/>
        <v>5619.2660633177329</v>
      </c>
      <c r="V39" s="26"/>
    </row>
    <row r="40" spans="1:22" ht="15" customHeight="1" thickBot="1">
      <c r="A40" s="198"/>
      <c r="B40" s="186"/>
      <c r="C40" s="53">
        <v>3</v>
      </c>
      <c r="D40" s="54">
        <f>SUM(D39)</f>
        <v>33.041918204100007</v>
      </c>
      <c r="E40" s="55">
        <v>0.7</v>
      </c>
      <c r="F40" s="134">
        <f t="shared" si="10"/>
        <v>23.129342742870005</v>
      </c>
      <c r="G40" s="57">
        <f t="shared" si="3"/>
        <v>730.22639231061009</v>
      </c>
      <c r="H40" s="201"/>
      <c r="I40" s="186"/>
      <c r="J40" s="53">
        <v>3</v>
      </c>
      <c r="K40" s="54">
        <f>SUM(K39)</f>
        <v>93.146284717099959</v>
      </c>
      <c r="L40" s="55">
        <v>0.7</v>
      </c>
      <c r="M40" s="134">
        <f t="shared" si="13"/>
        <v>65.202399301969962</v>
      </c>
      <c r="N40" s="57">
        <f t="shared" si="4"/>
        <v>2058.5328922479089</v>
      </c>
      <c r="O40" s="195"/>
      <c r="P40" s="186"/>
      <c r="Q40" s="53">
        <v>3</v>
      </c>
      <c r="R40" s="54">
        <f>SUM(R39)</f>
        <v>262.58252632325861</v>
      </c>
      <c r="S40" s="55">
        <v>0.7</v>
      </c>
      <c r="T40" s="134">
        <f t="shared" si="14"/>
        <v>183.807768426281</v>
      </c>
      <c r="U40" s="57">
        <f t="shared" si="5"/>
        <v>5803.0738317440137</v>
      </c>
      <c r="V40" s="26"/>
    </row>
    <row r="41" spans="1:22" ht="15" customHeight="1">
      <c r="A41" s="198"/>
      <c r="B41" s="184" t="s">
        <v>22</v>
      </c>
      <c r="C41" s="36">
        <v>1</v>
      </c>
      <c r="D41" s="37">
        <f>SUM(G40*D17)</f>
        <v>36.511319615530503</v>
      </c>
      <c r="E41" s="38">
        <v>0.7</v>
      </c>
      <c r="F41" s="39">
        <f t="shared" si="10"/>
        <v>25.557923730871352</v>
      </c>
      <c r="G41" s="40">
        <f t="shared" si="3"/>
        <v>755.78431604148147</v>
      </c>
      <c r="H41" s="201"/>
      <c r="I41" s="184" t="s">
        <v>22</v>
      </c>
      <c r="J41" s="36">
        <v>1</v>
      </c>
      <c r="K41" s="37">
        <f>SUM(N40*K17)</f>
        <v>102.92664461239545</v>
      </c>
      <c r="L41" s="38">
        <v>0.7</v>
      </c>
      <c r="M41" s="39">
        <f t="shared" si="13"/>
        <v>72.048651228676803</v>
      </c>
      <c r="N41" s="40">
        <f t="shared" si="4"/>
        <v>2130.5815434765855</v>
      </c>
      <c r="O41" s="195"/>
      <c r="P41" s="184" t="s">
        <v>22</v>
      </c>
      <c r="Q41" s="36">
        <v>1</v>
      </c>
      <c r="R41" s="37">
        <f>SUM(U40*R17)</f>
        <v>290.15369158720068</v>
      </c>
      <c r="S41" s="38">
        <v>0.7</v>
      </c>
      <c r="T41" s="39">
        <f t="shared" si="14"/>
        <v>203.10758411104047</v>
      </c>
      <c r="U41" s="40">
        <f t="shared" si="5"/>
        <v>6006.1814158550542</v>
      </c>
      <c r="V41" s="26"/>
    </row>
    <row r="42" spans="1:22" ht="15" customHeight="1">
      <c r="A42" s="198"/>
      <c r="B42" s="185"/>
      <c r="C42" s="41">
        <v>2</v>
      </c>
      <c r="D42" s="42">
        <f>SUM(D41)</f>
        <v>36.511319615530503</v>
      </c>
      <c r="E42" s="43">
        <v>0.7</v>
      </c>
      <c r="F42" s="44">
        <f t="shared" si="10"/>
        <v>25.557923730871352</v>
      </c>
      <c r="G42" s="45">
        <f t="shared" si="3"/>
        <v>781.34223977235285</v>
      </c>
      <c r="H42" s="201"/>
      <c r="I42" s="185"/>
      <c r="J42" s="41">
        <v>2</v>
      </c>
      <c r="K42" s="42">
        <f>SUM(K41)</f>
        <v>102.92664461239545</v>
      </c>
      <c r="L42" s="43">
        <v>0.7</v>
      </c>
      <c r="M42" s="44">
        <f t="shared" si="13"/>
        <v>72.048651228676803</v>
      </c>
      <c r="N42" s="45">
        <f t="shared" si="4"/>
        <v>2202.6301947052621</v>
      </c>
      <c r="O42" s="195"/>
      <c r="P42" s="185"/>
      <c r="Q42" s="41">
        <v>2</v>
      </c>
      <c r="R42" s="42">
        <f>SUM(R41)</f>
        <v>290.15369158720068</v>
      </c>
      <c r="S42" s="43">
        <v>0.7</v>
      </c>
      <c r="T42" s="44">
        <f t="shared" si="14"/>
        <v>203.10758411104047</v>
      </c>
      <c r="U42" s="45">
        <f t="shared" si="5"/>
        <v>6209.2889999660947</v>
      </c>
      <c r="V42" s="26"/>
    </row>
    <row r="43" spans="1:22" ht="15" customHeight="1" thickBot="1">
      <c r="A43" s="198"/>
      <c r="B43" s="186"/>
      <c r="C43" s="53">
        <v>3</v>
      </c>
      <c r="D43" s="54">
        <f>SUM(D42)</f>
        <v>36.511319615530503</v>
      </c>
      <c r="E43" s="55">
        <v>0.7</v>
      </c>
      <c r="F43" s="56">
        <f>-SUM(D43)</f>
        <v>-36.511319615530503</v>
      </c>
      <c r="G43" s="57">
        <f t="shared" si="3"/>
        <v>744.83092015682234</v>
      </c>
      <c r="H43" s="201"/>
      <c r="I43" s="186"/>
      <c r="J43" s="53">
        <v>3</v>
      </c>
      <c r="K43" s="54">
        <f>SUM(K42)</f>
        <v>102.92664461239545</v>
      </c>
      <c r="L43" s="55">
        <v>0.7</v>
      </c>
      <c r="M43" s="56">
        <f>-SUM(K43)</f>
        <v>-102.92664461239545</v>
      </c>
      <c r="N43" s="57">
        <f t="shared" si="4"/>
        <v>2099.7035500928664</v>
      </c>
      <c r="O43" s="195"/>
      <c r="P43" s="186"/>
      <c r="Q43" s="53">
        <v>3</v>
      </c>
      <c r="R43" s="54">
        <f>SUM(R42)</f>
        <v>290.15369158720068</v>
      </c>
      <c r="S43" s="55">
        <v>0.7</v>
      </c>
      <c r="T43" s="56">
        <f>-SUM(R43)</f>
        <v>-290.15369158720068</v>
      </c>
      <c r="U43" s="57">
        <f t="shared" si="5"/>
        <v>5919.1353083788945</v>
      </c>
      <c r="V43" s="26"/>
    </row>
    <row r="44" spans="1:22" ht="15" customHeight="1">
      <c r="A44" s="198"/>
      <c r="B44" s="184" t="s">
        <v>21</v>
      </c>
      <c r="C44" s="36">
        <v>1</v>
      </c>
      <c r="D44" s="37">
        <f>SUM(G43*D17)</f>
        <v>37.241546007841116</v>
      </c>
      <c r="E44" s="38">
        <v>0.7</v>
      </c>
      <c r="F44" s="39">
        <f t="shared" si="10"/>
        <v>26.06908220548878</v>
      </c>
      <c r="G44" s="40">
        <f t="shared" si="3"/>
        <v>770.90000236231117</v>
      </c>
      <c r="H44" s="201"/>
      <c r="I44" s="184" t="s">
        <v>21</v>
      </c>
      <c r="J44" s="36">
        <v>1</v>
      </c>
      <c r="K44" s="37">
        <f>SUM(N43*K17)</f>
        <v>104.98517750464333</v>
      </c>
      <c r="L44" s="38">
        <v>0.7</v>
      </c>
      <c r="M44" s="39">
        <f t="shared" ref="M44:M48" si="15">SUM(K44*L44)</f>
        <v>73.489624253250327</v>
      </c>
      <c r="N44" s="40">
        <f t="shared" si="4"/>
        <v>2173.1931743461168</v>
      </c>
      <c r="O44" s="195"/>
      <c r="P44" s="184" t="s">
        <v>21</v>
      </c>
      <c r="Q44" s="36">
        <v>1</v>
      </c>
      <c r="R44" s="37">
        <f>SUM(U43*R17)</f>
        <v>295.95676541894471</v>
      </c>
      <c r="S44" s="38">
        <v>0.7</v>
      </c>
      <c r="T44" s="39">
        <f t="shared" ref="T44:T48" si="16">SUM(R44*S44)</f>
        <v>207.16973579326128</v>
      </c>
      <c r="U44" s="40">
        <f t="shared" si="5"/>
        <v>6126.3050441721562</v>
      </c>
      <c r="V44" s="26"/>
    </row>
    <row r="45" spans="1:22">
      <c r="A45" s="198"/>
      <c r="B45" s="185"/>
      <c r="C45" s="41">
        <v>2</v>
      </c>
      <c r="D45" s="42">
        <f>SUM(D44)</f>
        <v>37.241546007841116</v>
      </c>
      <c r="E45" s="43">
        <v>0.7</v>
      </c>
      <c r="F45" s="44">
        <f t="shared" si="10"/>
        <v>26.06908220548878</v>
      </c>
      <c r="G45" s="45">
        <f t="shared" si="3"/>
        <v>796.9690845678</v>
      </c>
      <c r="H45" s="201"/>
      <c r="I45" s="185"/>
      <c r="J45" s="41">
        <v>2</v>
      </c>
      <c r="K45" s="42">
        <f>SUM(K44)</f>
        <v>104.98517750464333</v>
      </c>
      <c r="L45" s="43">
        <v>0.7</v>
      </c>
      <c r="M45" s="44">
        <f t="shared" si="15"/>
        <v>73.489624253250327</v>
      </c>
      <c r="N45" s="45">
        <f t="shared" si="4"/>
        <v>2246.6827985993673</v>
      </c>
      <c r="O45" s="195"/>
      <c r="P45" s="185"/>
      <c r="Q45" s="41">
        <v>2</v>
      </c>
      <c r="R45" s="42">
        <f>SUM(R44)</f>
        <v>295.95676541894471</v>
      </c>
      <c r="S45" s="43">
        <v>0.7</v>
      </c>
      <c r="T45" s="44">
        <f t="shared" si="16"/>
        <v>207.16973579326128</v>
      </c>
      <c r="U45" s="45">
        <f t="shared" si="5"/>
        <v>6333.4747799654178</v>
      </c>
      <c r="V45" s="26"/>
    </row>
    <row r="46" spans="1:22" ht="17.25" thickBot="1">
      <c r="A46" s="198"/>
      <c r="B46" s="186"/>
      <c r="C46" s="53">
        <v>3</v>
      </c>
      <c r="D46" s="54">
        <f>SUM(D45)</f>
        <v>37.241546007841116</v>
      </c>
      <c r="E46" s="55">
        <v>0.7</v>
      </c>
      <c r="F46" s="134">
        <f t="shared" si="10"/>
        <v>26.06908220548878</v>
      </c>
      <c r="G46" s="57">
        <f t="shared" si="3"/>
        <v>823.03816677328882</v>
      </c>
      <c r="H46" s="201"/>
      <c r="I46" s="186"/>
      <c r="J46" s="53">
        <v>3</v>
      </c>
      <c r="K46" s="54">
        <f>SUM(K45)</f>
        <v>104.98517750464333</v>
      </c>
      <c r="L46" s="55">
        <v>0.7</v>
      </c>
      <c r="M46" s="134">
        <f t="shared" si="15"/>
        <v>73.489624253250327</v>
      </c>
      <c r="N46" s="57">
        <f t="shared" si="4"/>
        <v>2320.1724228526177</v>
      </c>
      <c r="O46" s="195"/>
      <c r="P46" s="186"/>
      <c r="Q46" s="53">
        <v>3</v>
      </c>
      <c r="R46" s="54">
        <f>SUM(R45)</f>
        <v>295.95676541894471</v>
      </c>
      <c r="S46" s="55">
        <v>0.7</v>
      </c>
      <c r="T46" s="134">
        <f t="shared" si="16"/>
        <v>207.16973579326128</v>
      </c>
      <c r="U46" s="57">
        <f t="shared" si="5"/>
        <v>6540.6445157586795</v>
      </c>
      <c r="V46" s="26"/>
    </row>
    <row r="47" spans="1:22">
      <c r="A47" s="198"/>
      <c r="B47" s="184" t="s">
        <v>23</v>
      </c>
      <c r="C47" s="36">
        <v>1</v>
      </c>
      <c r="D47" s="37">
        <f>SUM(G46*D17)</f>
        <v>41.151908338664441</v>
      </c>
      <c r="E47" s="38">
        <v>0.7</v>
      </c>
      <c r="F47" s="39">
        <f t="shared" si="10"/>
        <v>28.806335837065106</v>
      </c>
      <c r="G47" s="40">
        <f t="shared" si="3"/>
        <v>851.84450261035397</v>
      </c>
      <c r="H47" s="201"/>
      <c r="I47" s="184" t="s">
        <v>23</v>
      </c>
      <c r="J47" s="36">
        <v>1</v>
      </c>
      <c r="K47" s="37">
        <f>SUM(N46*K17)</f>
        <v>116.00862114263089</v>
      </c>
      <c r="L47" s="38">
        <v>0.7</v>
      </c>
      <c r="M47" s="39">
        <f t="shared" si="15"/>
        <v>81.206034799841618</v>
      </c>
      <c r="N47" s="40">
        <f t="shared" si="4"/>
        <v>2401.3784576524595</v>
      </c>
      <c r="O47" s="195"/>
      <c r="P47" s="184" t="s">
        <v>23</v>
      </c>
      <c r="Q47" s="36">
        <v>1</v>
      </c>
      <c r="R47" s="37">
        <f>SUM(U46*R17)</f>
        <v>327.03222578793401</v>
      </c>
      <c r="S47" s="38">
        <v>0.7</v>
      </c>
      <c r="T47" s="39">
        <f t="shared" si="16"/>
        <v>228.92255805155378</v>
      </c>
      <c r="U47" s="40">
        <f t="shared" si="5"/>
        <v>6769.5670738102335</v>
      </c>
      <c r="V47" s="26"/>
    </row>
    <row r="48" spans="1:22">
      <c r="A48" s="198"/>
      <c r="B48" s="185"/>
      <c r="C48" s="41">
        <v>2</v>
      </c>
      <c r="D48" s="42">
        <f>SUM(D47)</f>
        <v>41.151908338664441</v>
      </c>
      <c r="E48" s="43">
        <v>0.7</v>
      </c>
      <c r="F48" s="44">
        <f t="shared" si="10"/>
        <v>28.806335837065106</v>
      </c>
      <c r="G48" s="45">
        <f t="shared" si="3"/>
        <v>880.65083844741912</v>
      </c>
      <c r="H48" s="201"/>
      <c r="I48" s="185"/>
      <c r="J48" s="41">
        <v>2</v>
      </c>
      <c r="K48" s="42">
        <f>SUM(K47)</f>
        <v>116.00862114263089</v>
      </c>
      <c r="L48" s="43">
        <v>0.7</v>
      </c>
      <c r="M48" s="44">
        <f t="shared" si="15"/>
        <v>81.206034799841618</v>
      </c>
      <c r="N48" s="45">
        <f t="shared" si="4"/>
        <v>2482.5844924523012</v>
      </c>
      <c r="O48" s="195"/>
      <c r="P48" s="185"/>
      <c r="Q48" s="41">
        <v>2</v>
      </c>
      <c r="R48" s="42">
        <f>SUM(R47)</f>
        <v>327.03222578793401</v>
      </c>
      <c r="S48" s="43">
        <v>0.7</v>
      </c>
      <c r="T48" s="44">
        <f t="shared" si="16"/>
        <v>228.92255805155378</v>
      </c>
      <c r="U48" s="45">
        <f t="shared" si="5"/>
        <v>6998.4896318617875</v>
      </c>
      <c r="V48" s="26"/>
    </row>
    <row r="49" spans="1:22" ht="17.25" thickBot="1">
      <c r="A49" s="199"/>
      <c r="B49" s="186"/>
      <c r="C49" s="53">
        <v>3</v>
      </c>
      <c r="D49" s="54">
        <f>SUM(D48)</f>
        <v>41.151908338664441</v>
      </c>
      <c r="E49" s="55">
        <v>0.7</v>
      </c>
      <c r="F49" s="56">
        <f>-SUM(D49)</f>
        <v>-41.151908338664441</v>
      </c>
      <c r="G49" s="57">
        <f t="shared" si="3"/>
        <v>839.49893010875462</v>
      </c>
      <c r="H49" s="202"/>
      <c r="I49" s="186"/>
      <c r="J49" s="53">
        <v>3</v>
      </c>
      <c r="K49" s="54">
        <f>SUM(K48)</f>
        <v>116.00862114263089</v>
      </c>
      <c r="L49" s="55">
        <v>0.7</v>
      </c>
      <c r="M49" s="56">
        <f>-SUM(K49)</f>
        <v>-116.00862114263089</v>
      </c>
      <c r="N49" s="57">
        <f t="shared" si="4"/>
        <v>2366.5758713096702</v>
      </c>
      <c r="O49" s="196"/>
      <c r="P49" s="186"/>
      <c r="Q49" s="53">
        <v>3</v>
      </c>
      <c r="R49" s="54">
        <f>SUM(R48)</f>
        <v>327.03222578793401</v>
      </c>
      <c r="S49" s="55">
        <v>0.7</v>
      </c>
      <c r="T49" s="56">
        <f>-SUM(R49)</f>
        <v>-327.03222578793401</v>
      </c>
      <c r="U49" s="57">
        <f t="shared" si="5"/>
        <v>6671.4574060738532</v>
      </c>
      <c r="V49" s="52"/>
    </row>
    <row r="50" spans="1:22" ht="15" customHeight="1">
      <c r="A50" s="197" t="s">
        <v>16</v>
      </c>
      <c r="B50" s="184" t="s">
        <v>20</v>
      </c>
      <c r="C50" s="36">
        <v>1</v>
      </c>
      <c r="D50" s="37">
        <f>SUM(G49*D17)</f>
        <v>41.974946505437735</v>
      </c>
      <c r="E50" s="38">
        <v>0.7</v>
      </c>
      <c r="F50" s="39">
        <f>D50*70%</f>
        <v>29.382462553806413</v>
      </c>
      <c r="G50" s="40">
        <f t="shared" si="3"/>
        <v>868.88139266256098</v>
      </c>
      <c r="H50" s="200" t="s">
        <v>16</v>
      </c>
      <c r="I50" s="184" t="s">
        <v>20</v>
      </c>
      <c r="J50" s="36">
        <v>1</v>
      </c>
      <c r="K50" s="37">
        <f>SUM(N49*K17)</f>
        <v>118.32879356548352</v>
      </c>
      <c r="L50" s="38">
        <v>0.7</v>
      </c>
      <c r="M50" s="39">
        <f>K50*70%</f>
        <v>82.830155495838454</v>
      </c>
      <c r="N50" s="40">
        <f t="shared" si="4"/>
        <v>2449.4060268055086</v>
      </c>
      <c r="O50" s="194" t="s">
        <v>16</v>
      </c>
      <c r="P50" s="184" t="s">
        <v>20</v>
      </c>
      <c r="Q50" s="36">
        <v>1</v>
      </c>
      <c r="R50" s="37">
        <f>SUM(U49*R17)</f>
        <v>333.5728703036927</v>
      </c>
      <c r="S50" s="38">
        <v>0.7</v>
      </c>
      <c r="T50" s="39">
        <f>R50*70%</f>
        <v>233.50100921258488</v>
      </c>
      <c r="U50" s="40">
        <f t="shared" si="5"/>
        <v>6904.9584152864381</v>
      </c>
      <c r="V50" s="14"/>
    </row>
    <row r="51" spans="1:22">
      <c r="A51" s="198"/>
      <c r="B51" s="185"/>
      <c r="C51" s="41">
        <v>2</v>
      </c>
      <c r="D51" s="42">
        <f>SUM(D50)</f>
        <v>41.974946505437735</v>
      </c>
      <c r="E51" s="43">
        <v>0.7</v>
      </c>
      <c r="F51" s="44">
        <f>D51*70%</f>
        <v>29.382462553806413</v>
      </c>
      <c r="G51" s="45">
        <f t="shared" si="3"/>
        <v>898.26385521636735</v>
      </c>
      <c r="H51" s="201"/>
      <c r="I51" s="185"/>
      <c r="J51" s="41">
        <v>2</v>
      </c>
      <c r="K51" s="42">
        <f>SUM(K50)</f>
        <v>118.32879356548352</v>
      </c>
      <c r="L51" s="43">
        <v>0.7</v>
      </c>
      <c r="M51" s="44">
        <f>K51*70%</f>
        <v>82.830155495838454</v>
      </c>
      <c r="N51" s="45">
        <f t="shared" si="4"/>
        <v>2532.2361823013471</v>
      </c>
      <c r="O51" s="195"/>
      <c r="P51" s="185"/>
      <c r="Q51" s="41">
        <v>2</v>
      </c>
      <c r="R51" s="42">
        <f>SUM(R50)</f>
        <v>333.5728703036927</v>
      </c>
      <c r="S51" s="43">
        <v>0.7</v>
      </c>
      <c r="T51" s="44">
        <f>R51*70%</f>
        <v>233.50100921258488</v>
      </c>
      <c r="U51" s="45">
        <f t="shared" si="5"/>
        <v>7138.459424499023</v>
      </c>
      <c r="V51" s="26"/>
    </row>
    <row r="52" spans="1:22" ht="17.25" thickBot="1">
      <c r="A52" s="198"/>
      <c r="B52" s="186"/>
      <c r="C52" s="53">
        <v>3</v>
      </c>
      <c r="D52" s="54">
        <f>SUM(D51)</f>
        <v>41.974946505437735</v>
      </c>
      <c r="E52" s="55">
        <v>0.7</v>
      </c>
      <c r="F52" s="56">
        <f>-SUM(D52)</f>
        <v>-41.974946505437735</v>
      </c>
      <c r="G52" s="57">
        <f t="shared" si="3"/>
        <v>856.2889087109296</v>
      </c>
      <c r="H52" s="201"/>
      <c r="I52" s="186"/>
      <c r="J52" s="53">
        <v>3</v>
      </c>
      <c r="K52" s="54">
        <f>SUM(K51)</f>
        <v>118.32879356548352</v>
      </c>
      <c r="L52" s="55">
        <v>0.7</v>
      </c>
      <c r="M52" s="56">
        <f>-SUM(K52)</f>
        <v>-118.32879356548352</v>
      </c>
      <c r="N52" s="57">
        <f t="shared" si="4"/>
        <v>2413.9073887358636</v>
      </c>
      <c r="O52" s="195"/>
      <c r="P52" s="186"/>
      <c r="Q52" s="53">
        <v>3</v>
      </c>
      <c r="R52" s="54">
        <f>SUM(R51)</f>
        <v>333.5728703036927</v>
      </c>
      <c r="S52" s="55">
        <v>0.7</v>
      </c>
      <c r="T52" s="56">
        <f>-SUM(R52)</f>
        <v>-333.5728703036927</v>
      </c>
      <c r="U52" s="57">
        <f t="shared" si="5"/>
        <v>6804.8865541953301</v>
      </c>
      <c r="V52" s="26"/>
    </row>
    <row r="53" spans="1:22">
      <c r="A53" s="198"/>
      <c r="B53" s="184" t="s">
        <v>21</v>
      </c>
      <c r="C53" s="36">
        <v>1</v>
      </c>
      <c r="D53" s="37">
        <f>SUM(G52*D17)</f>
        <v>42.814445435546482</v>
      </c>
      <c r="E53" s="38">
        <v>0.7</v>
      </c>
      <c r="F53" s="39">
        <f t="shared" ref="F53:F60" si="17">D53*70%</f>
        <v>29.970111804882535</v>
      </c>
      <c r="G53" s="40">
        <f t="shared" si="3"/>
        <v>886.25902051581215</v>
      </c>
      <c r="H53" s="201"/>
      <c r="I53" s="184" t="s">
        <v>21</v>
      </c>
      <c r="J53" s="36">
        <v>1</v>
      </c>
      <c r="K53" s="37">
        <f>SUM(N52*K17)</f>
        <v>120.69536943679319</v>
      </c>
      <c r="L53" s="38">
        <v>0.7</v>
      </c>
      <c r="M53" s="39">
        <f t="shared" ref="M53:M54" si="18">K53*70%</f>
        <v>84.486758605755227</v>
      </c>
      <c r="N53" s="40">
        <f t="shared" si="4"/>
        <v>2498.3941473416189</v>
      </c>
      <c r="O53" s="195"/>
      <c r="P53" s="184" t="s">
        <v>21</v>
      </c>
      <c r="Q53" s="36">
        <v>1</v>
      </c>
      <c r="R53" s="37">
        <f>SUM(U52*R17)</f>
        <v>340.24432770976654</v>
      </c>
      <c r="S53" s="38">
        <v>0.7</v>
      </c>
      <c r="T53" s="39">
        <f t="shared" ref="T53:T54" si="19">R53*70%</f>
        <v>238.17102939683656</v>
      </c>
      <c r="U53" s="40">
        <f t="shared" si="5"/>
        <v>7043.0575835921663</v>
      </c>
      <c r="V53" s="26"/>
    </row>
    <row r="54" spans="1:22" ht="15" customHeight="1">
      <c r="A54" s="198"/>
      <c r="B54" s="185"/>
      <c r="C54" s="41">
        <v>2</v>
      </c>
      <c r="D54" s="42">
        <f>SUM(D53)</f>
        <v>42.814445435546482</v>
      </c>
      <c r="E54" s="43">
        <v>0.7</v>
      </c>
      <c r="F54" s="44">
        <f t="shared" si="17"/>
        <v>29.970111804882535</v>
      </c>
      <c r="G54" s="45">
        <f t="shared" si="3"/>
        <v>916.2291323206947</v>
      </c>
      <c r="H54" s="201"/>
      <c r="I54" s="185"/>
      <c r="J54" s="41">
        <v>2</v>
      </c>
      <c r="K54" s="42">
        <f>SUM(K53)</f>
        <v>120.69536943679319</v>
      </c>
      <c r="L54" s="43">
        <v>0.7</v>
      </c>
      <c r="M54" s="44">
        <f t="shared" si="18"/>
        <v>84.486758605755227</v>
      </c>
      <c r="N54" s="45">
        <f t="shared" si="4"/>
        <v>2582.8809059473742</v>
      </c>
      <c r="O54" s="195"/>
      <c r="P54" s="185"/>
      <c r="Q54" s="41">
        <v>2</v>
      </c>
      <c r="R54" s="42">
        <f>SUM(R53)</f>
        <v>340.24432770976654</v>
      </c>
      <c r="S54" s="43">
        <v>0.7</v>
      </c>
      <c r="T54" s="44">
        <f t="shared" si="19"/>
        <v>238.17102939683656</v>
      </c>
      <c r="U54" s="45">
        <f t="shared" si="5"/>
        <v>7281.2286129890026</v>
      </c>
      <c r="V54" s="26"/>
    </row>
    <row r="55" spans="1:22" ht="15" customHeight="1" thickBot="1">
      <c r="A55" s="198"/>
      <c r="B55" s="186"/>
      <c r="C55" s="53">
        <v>3</v>
      </c>
      <c r="D55" s="54">
        <f>SUM(D54)</f>
        <v>42.814445435546482</v>
      </c>
      <c r="E55" s="55">
        <v>0.7</v>
      </c>
      <c r="F55" s="134">
        <f t="shared" ref="F55" si="20">SUM(D55*E55)</f>
        <v>29.970111804882535</v>
      </c>
      <c r="G55" s="57">
        <f t="shared" si="3"/>
        <v>946.19924412557725</v>
      </c>
      <c r="H55" s="201"/>
      <c r="I55" s="186"/>
      <c r="J55" s="53">
        <v>3</v>
      </c>
      <c r="K55" s="54">
        <f>SUM(K54)</f>
        <v>120.69536943679319</v>
      </c>
      <c r="L55" s="55">
        <v>0.7</v>
      </c>
      <c r="M55" s="134">
        <f t="shared" ref="M55" si="21">SUM(K55*L55)</f>
        <v>84.486758605755227</v>
      </c>
      <c r="N55" s="57">
        <f t="shared" si="4"/>
        <v>2667.3676645531295</v>
      </c>
      <c r="O55" s="195"/>
      <c r="P55" s="186"/>
      <c r="Q55" s="53">
        <v>3</v>
      </c>
      <c r="R55" s="54">
        <f>SUM(R54)</f>
        <v>340.24432770976654</v>
      </c>
      <c r="S55" s="55">
        <v>0.7</v>
      </c>
      <c r="T55" s="134">
        <f t="shared" ref="T55" si="22">SUM(R55*S55)</f>
        <v>238.17102939683656</v>
      </c>
      <c r="U55" s="57">
        <f t="shared" si="5"/>
        <v>7519.3996423858389</v>
      </c>
      <c r="V55" s="26"/>
    </row>
    <row r="56" spans="1:22" ht="15" customHeight="1">
      <c r="A56" s="198"/>
      <c r="B56" s="184" t="s">
        <v>22</v>
      </c>
      <c r="C56" s="36">
        <v>1</v>
      </c>
      <c r="D56" s="37">
        <f>SUM(G55*D17)</f>
        <v>47.309962206278868</v>
      </c>
      <c r="E56" s="38">
        <v>0.7</v>
      </c>
      <c r="F56" s="39">
        <f t="shared" si="17"/>
        <v>33.116973544395208</v>
      </c>
      <c r="G56" s="40">
        <f t="shared" si="3"/>
        <v>979.3162176699725</v>
      </c>
      <c r="H56" s="201"/>
      <c r="I56" s="184" t="s">
        <v>22</v>
      </c>
      <c r="J56" s="36">
        <v>1</v>
      </c>
      <c r="K56" s="37">
        <f>SUM(N55*K17)</f>
        <v>133.36838322765649</v>
      </c>
      <c r="L56" s="38">
        <v>0.7</v>
      </c>
      <c r="M56" s="39">
        <f t="shared" ref="M56:M57" si="23">K56*70%</f>
        <v>93.357868259359535</v>
      </c>
      <c r="N56" s="40">
        <f t="shared" si="4"/>
        <v>2760.7255328124893</v>
      </c>
      <c r="O56" s="195"/>
      <c r="P56" s="184" t="s">
        <v>22</v>
      </c>
      <c r="Q56" s="36">
        <v>1</v>
      </c>
      <c r="R56" s="37">
        <f>SUM(U55*R17)</f>
        <v>375.96998211929196</v>
      </c>
      <c r="S56" s="38">
        <v>0.7</v>
      </c>
      <c r="T56" s="39">
        <f t="shared" ref="T56:T57" si="24">R56*70%</f>
        <v>263.17898748350433</v>
      </c>
      <c r="U56" s="40">
        <f t="shared" si="5"/>
        <v>7782.5786298693429</v>
      </c>
      <c r="V56" s="26"/>
    </row>
    <row r="57" spans="1:22" ht="15" customHeight="1">
      <c r="A57" s="198"/>
      <c r="B57" s="185"/>
      <c r="C57" s="41">
        <v>2</v>
      </c>
      <c r="D57" s="42">
        <f>SUM(D56)</f>
        <v>47.309962206278868</v>
      </c>
      <c r="E57" s="43">
        <v>0.7</v>
      </c>
      <c r="F57" s="44">
        <f t="shared" si="17"/>
        <v>33.116973544395208</v>
      </c>
      <c r="G57" s="45">
        <f t="shared" si="3"/>
        <v>1012.4331912143678</v>
      </c>
      <c r="H57" s="201"/>
      <c r="I57" s="185"/>
      <c r="J57" s="41">
        <v>2</v>
      </c>
      <c r="K57" s="42">
        <f>SUM(K56)</f>
        <v>133.36838322765649</v>
      </c>
      <c r="L57" s="43">
        <v>0.7</v>
      </c>
      <c r="M57" s="44">
        <f t="shared" si="23"/>
        <v>93.357868259359535</v>
      </c>
      <c r="N57" s="45">
        <f t="shared" si="4"/>
        <v>2854.083401071849</v>
      </c>
      <c r="O57" s="195"/>
      <c r="P57" s="185"/>
      <c r="Q57" s="41">
        <v>2</v>
      </c>
      <c r="R57" s="42">
        <f>SUM(R56)</f>
        <v>375.96998211929196</v>
      </c>
      <c r="S57" s="43">
        <v>0.7</v>
      </c>
      <c r="T57" s="44">
        <f t="shared" si="24"/>
        <v>263.17898748350433</v>
      </c>
      <c r="U57" s="45">
        <f t="shared" si="5"/>
        <v>8045.7576173528469</v>
      </c>
      <c r="V57" s="26"/>
    </row>
    <row r="58" spans="1:22" ht="15" customHeight="1" thickBot="1">
      <c r="A58" s="198"/>
      <c r="B58" s="186"/>
      <c r="C58" s="53">
        <v>3</v>
      </c>
      <c r="D58" s="54">
        <f>SUM(D57)</f>
        <v>47.309962206278868</v>
      </c>
      <c r="E58" s="55">
        <v>0.7</v>
      </c>
      <c r="F58" s="56">
        <f>-SUM(D58)</f>
        <v>-47.309962206278868</v>
      </c>
      <c r="G58" s="57">
        <f t="shared" si="3"/>
        <v>965.12322900808886</v>
      </c>
      <c r="H58" s="201"/>
      <c r="I58" s="186"/>
      <c r="J58" s="53">
        <v>3</v>
      </c>
      <c r="K58" s="54">
        <f>SUM(K57)</f>
        <v>133.36838322765649</v>
      </c>
      <c r="L58" s="55">
        <v>0.7</v>
      </c>
      <c r="M58" s="56">
        <f>-SUM(K58)</f>
        <v>-133.36838322765649</v>
      </c>
      <c r="N58" s="57">
        <f t="shared" si="4"/>
        <v>2720.7150178441925</v>
      </c>
      <c r="O58" s="195"/>
      <c r="P58" s="186"/>
      <c r="Q58" s="53">
        <v>3</v>
      </c>
      <c r="R58" s="54">
        <f>SUM(R57)</f>
        <v>375.96998211929196</v>
      </c>
      <c r="S58" s="55">
        <v>0.7</v>
      </c>
      <c r="T58" s="56">
        <f>-SUM(R58)</f>
        <v>-375.96998211929196</v>
      </c>
      <c r="U58" s="57">
        <f t="shared" si="5"/>
        <v>7669.7876352335552</v>
      </c>
      <c r="V58" s="26"/>
    </row>
    <row r="59" spans="1:22" ht="15" customHeight="1">
      <c r="A59" s="198"/>
      <c r="B59" s="184" t="s">
        <v>21</v>
      </c>
      <c r="C59" s="36">
        <v>1</v>
      </c>
      <c r="D59" s="37">
        <f>SUM(G58*D17)</f>
        <v>48.256161450404448</v>
      </c>
      <c r="E59" s="38">
        <v>0.7</v>
      </c>
      <c r="F59" s="39">
        <f t="shared" si="17"/>
        <v>33.779313015283108</v>
      </c>
      <c r="G59" s="40">
        <f t="shared" si="3"/>
        <v>998.90254202337201</v>
      </c>
      <c r="H59" s="201"/>
      <c r="I59" s="184" t="s">
        <v>21</v>
      </c>
      <c r="J59" s="36">
        <v>1</v>
      </c>
      <c r="K59" s="37">
        <f>SUM(N58*K17)</f>
        <v>136.03575089220962</v>
      </c>
      <c r="L59" s="38">
        <v>0.7</v>
      </c>
      <c r="M59" s="39">
        <f t="shared" ref="M59:M60" si="25">K59*70%</f>
        <v>95.225025624546731</v>
      </c>
      <c r="N59" s="40">
        <f t="shared" si="4"/>
        <v>2815.9400434687391</v>
      </c>
      <c r="O59" s="195"/>
      <c r="P59" s="184" t="s">
        <v>21</v>
      </c>
      <c r="Q59" s="36">
        <v>1</v>
      </c>
      <c r="R59" s="37">
        <f>SUM(U58*R17)</f>
        <v>383.48938176167781</v>
      </c>
      <c r="S59" s="38">
        <v>0.7</v>
      </c>
      <c r="T59" s="39">
        <f t="shared" ref="T59:T60" si="26">R59*70%</f>
        <v>268.44256723317443</v>
      </c>
      <c r="U59" s="40">
        <f t="shared" si="5"/>
        <v>7938.2302024667297</v>
      </c>
      <c r="V59" s="26"/>
    </row>
    <row r="60" spans="1:22">
      <c r="A60" s="198"/>
      <c r="B60" s="185"/>
      <c r="C60" s="41">
        <v>2</v>
      </c>
      <c r="D60" s="42">
        <f>SUM(D59)</f>
        <v>48.256161450404448</v>
      </c>
      <c r="E60" s="43">
        <v>0.7</v>
      </c>
      <c r="F60" s="44">
        <f t="shared" si="17"/>
        <v>33.779313015283108</v>
      </c>
      <c r="G60" s="45">
        <f t="shared" si="3"/>
        <v>1032.6818550386552</v>
      </c>
      <c r="H60" s="201"/>
      <c r="I60" s="185"/>
      <c r="J60" s="41">
        <v>2</v>
      </c>
      <c r="K60" s="42">
        <f>SUM(K59)</f>
        <v>136.03575089220962</v>
      </c>
      <c r="L60" s="43">
        <v>0.7</v>
      </c>
      <c r="M60" s="44">
        <f t="shared" si="25"/>
        <v>95.225025624546731</v>
      </c>
      <c r="N60" s="45">
        <f t="shared" si="4"/>
        <v>2911.1650690932856</v>
      </c>
      <c r="O60" s="195"/>
      <c r="P60" s="185"/>
      <c r="Q60" s="41">
        <v>2</v>
      </c>
      <c r="R60" s="42">
        <f>SUM(R59)</f>
        <v>383.48938176167781</v>
      </c>
      <c r="S60" s="43">
        <v>0.7</v>
      </c>
      <c r="T60" s="44">
        <f t="shared" si="26"/>
        <v>268.44256723317443</v>
      </c>
      <c r="U60" s="45">
        <f t="shared" si="5"/>
        <v>8206.6727696999042</v>
      </c>
      <c r="V60" s="26"/>
    </row>
    <row r="61" spans="1:22" ht="17.25" thickBot="1">
      <c r="A61" s="198"/>
      <c r="B61" s="186"/>
      <c r="C61" s="53">
        <v>3</v>
      </c>
      <c r="D61" s="54">
        <f>SUM(D60)</f>
        <v>48.256161450404448</v>
      </c>
      <c r="E61" s="55">
        <v>0.7</v>
      </c>
      <c r="F61" s="134">
        <f t="shared" ref="F61" si="27">SUM(D61*E61)</f>
        <v>33.779313015283108</v>
      </c>
      <c r="G61" s="57">
        <f t="shared" si="3"/>
        <v>1066.4611680539383</v>
      </c>
      <c r="H61" s="201"/>
      <c r="I61" s="186"/>
      <c r="J61" s="53">
        <v>3</v>
      </c>
      <c r="K61" s="54">
        <f>SUM(K60)</f>
        <v>136.03575089220962</v>
      </c>
      <c r="L61" s="55">
        <v>0.7</v>
      </c>
      <c r="M61" s="134">
        <f t="shared" ref="M61:M63" si="28">SUM(K61*L61)</f>
        <v>95.225025624546731</v>
      </c>
      <c r="N61" s="57">
        <f t="shared" si="4"/>
        <v>3006.3900947178322</v>
      </c>
      <c r="O61" s="195"/>
      <c r="P61" s="186"/>
      <c r="Q61" s="53">
        <v>3</v>
      </c>
      <c r="R61" s="54">
        <f>SUM(R60)</f>
        <v>383.48938176167781</v>
      </c>
      <c r="S61" s="55">
        <v>0.7</v>
      </c>
      <c r="T61" s="134">
        <f t="shared" ref="T61:T63" si="29">SUM(R61*S61)</f>
        <v>268.44256723317443</v>
      </c>
      <c r="U61" s="57">
        <f t="shared" si="5"/>
        <v>8475.1153369330787</v>
      </c>
      <c r="V61" s="26"/>
    </row>
    <row r="62" spans="1:22">
      <c r="A62" s="198"/>
      <c r="B62" s="184" t="s">
        <v>23</v>
      </c>
      <c r="C62" s="36">
        <v>1</v>
      </c>
      <c r="D62" s="37">
        <f>SUM(G61*D17)</f>
        <v>53.323058402696915</v>
      </c>
      <c r="E62" s="38">
        <v>0.7</v>
      </c>
      <c r="F62" s="39">
        <f t="shared" ref="F62:F63" si="30">SUM(D62*E62)</f>
        <v>37.326140881887838</v>
      </c>
      <c r="G62" s="40">
        <f t="shared" si="3"/>
        <v>1103.7873089358261</v>
      </c>
      <c r="H62" s="201"/>
      <c r="I62" s="184" t="s">
        <v>23</v>
      </c>
      <c r="J62" s="36">
        <v>1</v>
      </c>
      <c r="K62" s="37">
        <f>SUM(N61*K17)</f>
        <v>150.31950473589163</v>
      </c>
      <c r="L62" s="38">
        <v>0.7</v>
      </c>
      <c r="M62" s="39">
        <f t="shared" si="28"/>
        <v>105.22365331512414</v>
      </c>
      <c r="N62" s="40">
        <f t="shared" si="4"/>
        <v>3111.6137480329562</v>
      </c>
      <c r="O62" s="195"/>
      <c r="P62" s="184" t="s">
        <v>23</v>
      </c>
      <c r="Q62" s="36">
        <v>1</v>
      </c>
      <c r="R62" s="37">
        <f>SUM(U61*R17)</f>
        <v>423.75576684665396</v>
      </c>
      <c r="S62" s="38">
        <v>0.7</v>
      </c>
      <c r="T62" s="39">
        <f t="shared" si="29"/>
        <v>296.62903679265776</v>
      </c>
      <c r="U62" s="40">
        <f t="shared" si="5"/>
        <v>8771.7443737257363</v>
      </c>
      <c r="V62" s="26"/>
    </row>
    <row r="63" spans="1:22">
      <c r="A63" s="198"/>
      <c r="B63" s="185"/>
      <c r="C63" s="41">
        <v>2</v>
      </c>
      <c r="D63" s="42">
        <f>SUM(D62)</f>
        <v>53.323058402696915</v>
      </c>
      <c r="E63" s="43">
        <v>0.7</v>
      </c>
      <c r="F63" s="44">
        <f t="shared" si="30"/>
        <v>37.326140881887838</v>
      </c>
      <c r="G63" s="45">
        <f t="shared" si="3"/>
        <v>1141.1134498177139</v>
      </c>
      <c r="H63" s="201"/>
      <c r="I63" s="185"/>
      <c r="J63" s="41">
        <v>2</v>
      </c>
      <c r="K63" s="42">
        <f>SUM(K62)</f>
        <v>150.31950473589163</v>
      </c>
      <c r="L63" s="43">
        <v>0.7</v>
      </c>
      <c r="M63" s="44">
        <f t="shared" si="28"/>
        <v>105.22365331512414</v>
      </c>
      <c r="N63" s="45">
        <f t="shared" si="4"/>
        <v>3216.8374013480802</v>
      </c>
      <c r="O63" s="195"/>
      <c r="P63" s="185"/>
      <c r="Q63" s="41">
        <v>2</v>
      </c>
      <c r="R63" s="42">
        <f>SUM(R62)</f>
        <v>423.75576684665396</v>
      </c>
      <c r="S63" s="43">
        <v>0.7</v>
      </c>
      <c r="T63" s="44">
        <f t="shared" si="29"/>
        <v>296.62903679265776</v>
      </c>
      <c r="U63" s="45">
        <f t="shared" si="5"/>
        <v>9068.3734105183939</v>
      </c>
      <c r="V63" s="26"/>
    </row>
    <row r="64" spans="1:22" ht="17.25" thickBot="1">
      <c r="A64" s="199"/>
      <c r="B64" s="193"/>
      <c r="C64" s="47">
        <v>3</v>
      </c>
      <c r="D64" s="48">
        <f>SUM(D63)</f>
        <v>53.323058402696915</v>
      </c>
      <c r="E64" s="49">
        <v>0.7</v>
      </c>
      <c r="F64" s="50">
        <f>-SUM(D64)</f>
        <v>-53.323058402696915</v>
      </c>
      <c r="G64" s="51">
        <f t="shared" si="3"/>
        <v>1087.790391415017</v>
      </c>
      <c r="H64" s="202"/>
      <c r="I64" s="193"/>
      <c r="J64" s="47">
        <v>3</v>
      </c>
      <c r="K64" s="48">
        <f>SUM(K63)</f>
        <v>150.31950473589163</v>
      </c>
      <c r="L64" s="49">
        <v>0.7</v>
      </c>
      <c r="M64" s="50">
        <f>-SUM(K64)</f>
        <v>-150.31950473589163</v>
      </c>
      <c r="N64" s="51">
        <f t="shared" si="4"/>
        <v>3066.5178966121885</v>
      </c>
      <c r="O64" s="196"/>
      <c r="P64" s="193"/>
      <c r="Q64" s="47">
        <v>3</v>
      </c>
      <c r="R64" s="48">
        <f>SUM(R63)</f>
        <v>423.75576684665396</v>
      </c>
      <c r="S64" s="49">
        <v>0.7</v>
      </c>
      <c r="T64" s="50">
        <f>-SUM(R64)</f>
        <v>-423.75576684665396</v>
      </c>
      <c r="U64" s="51">
        <f t="shared" si="5"/>
        <v>8644.6176436717396</v>
      </c>
      <c r="V64" s="52"/>
    </row>
    <row r="65" spans="1:22" ht="15" customHeight="1">
      <c r="A65" s="203" t="s">
        <v>17</v>
      </c>
      <c r="B65" s="184" t="s">
        <v>20</v>
      </c>
      <c r="C65" s="36">
        <v>1</v>
      </c>
      <c r="D65" s="37">
        <f>SUM(G64*D17)</f>
        <v>54.389519570750849</v>
      </c>
      <c r="E65" s="38">
        <v>0.7</v>
      </c>
      <c r="F65" s="39">
        <f>D65*70%</f>
        <v>38.072663699525592</v>
      </c>
      <c r="G65" s="40">
        <f t="shared" si="3"/>
        <v>1125.8630551145425</v>
      </c>
      <c r="H65" s="204" t="s">
        <v>17</v>
      </c>
      <c r="I65" s="184" t="s">
        <v>20</v>
      </c>
      <c r="J65" s="36">
        <v>1</v>
      </c>
      <c r="K65" s="37">
        <f>SUM(N64*K17)</f>
        <v>153.32589483060943</v>
      </c>
      <c r="L65" s="38">
        <v>0.7</v>
      </c>
      <c r="M65" s="39">
        <f>K65*70%</f>
        <v>107.3281263814266</v>
      </c>
      <c r="N65" s="40">
        <f t="shared" si="4"/>
        <v>3173.846022993615</v>
      </c>
      <c r="O65" s="205" t="s">
        <v>17</v>
      </c>
      <c r="P65" s="184" t="s">
        <v>20</v>
      </c>
      <c r="Q65" s="36">
        <v>1</v>
      </c>
      <c r="R65" s="37">
        <f>SUM(U64*R17)</f>
        <v>432.23088218358703</v>
      </c>
      <c r="S65" s="38">
        <v>0.7</v>
      </c>
      <c r="T65" s="39">
        <f>R65*70%</f>
        <v>302.56161752851091</v>
      </c>
      <c r="U65" s="40">
        <f t="shared" si="5"/>
        <v>8947.17926120025</v>
      </c>
      <c r="V65" s="26"/>
    </row>
    <row r="66" spans="1:22">
      <c r="A66" s="198"/>
      <c r="B66" s="185"/>
      <c r="C66" s="41">
        <v>2</v>
      </c>
      <c r="D66" s="42">
        <f>SUM(D65)</f>
        <v>54.389519570750849</v>
      </c>
      <c r="E66" s="43">
        <v>0.7</v>
      </c>
      <c r="F66" s="44">
        <f t="shared" ref="F66:F75" si="31">D66*70%</f>
        <v>38.072663699525592</v>
      </c>
      <c r="G66" s="45">
        <f t="shared" si="3"/>
        <v>1163.935718814068</v>
      </c>
      <c r="H66" s="201"/>
      <c r="I66" s="185"/>
      <c r="J66" s="41">
        <v>2</v>
      </c>
      <c r="K66" s="42">
        <f>SUM(K65)</f>
        <v>153.32589483060943</v>
      </c>
      <c r="L66" s="43">
        <v>0.7</v>
      </c>
      <c r="M66" s="44">
        <f t="shared" ref="M66" si="32">K66*70%</f>
        <v>107.3281263814266</v>
      </c>
      <c r="N66" s="45">
        <f t="shared" si="4"/>
        <v>3281.1741493750415</v>
      </c>
      <c r="O66" s="195"/>
      <c r="P66" s="185"/>
      <c r="Q66" s="41">
        <v>2</v>
      </c>
      <c r="R66" s="42">
        <f>SUM(R65)</f>
        <v>432.23088218358703</v>
      </c>
      <c r="S66" s="43">
        <v>0.7</v>
      </c>
      <c r="T66" s="44">
        <f t="shared" ref="T66" si="33">R66*70%</f>
        <v>302.56161752851091</v>
      </c>
      <c r="U66" s="45">
        <f t="shared" si="5"/>
        <v>9249.7408787287604</v>
      </c>
      <c r="V66" s="26"/>
    </row>
    <row r="67" spans="1:22" ht="17.25" thickBot="1">
      <c r="A67" s="198"/>
      <c r="B67" s="186"/>
      <c r="C67" s="53">
        <v>3</v>
      </c>
      <c r="D67" s="54">
        <f>SUM(D66)</f>
        <v>54.389519570750849</v>
      </c>
      <c r="E67" s="55">
        <v>0.7</v>
      </c>
      <c r="F67" s="56">
        <f>-SUM(D67)</f>
        <v>-54.389519570750849</v>
      </c>
      <c r="G67" s="57">
        <f t="shared" si="3"/>
        <v>1109.546199243317</v>
      </c>
      <c r="H67" s="201"/>
      <c r="I67" s="186"/>
      <c r="J67" s="53">
        <v>3</v>
      </c>
      <c r="K67" s="54">
        <f>SUM(K66)</f>
        <v>153.32589483060943</v>
      </c>
      <c r="L67" s="55">
        <v>0.7</v>
      </c>
      <c r="M67" s="56">
        <f>-SUM(K67)</f>
        <v>-153.32589483060943</v>
      </c>
      <c r="N67" s="57">
        <f t="shared" si="4"/>
        <v>3127.8482545444322</v>
      </c>
      <c r="O67" s="195"/>
      <c r="P67" s="186"/>
      <c r="Q67" s="53">
        <v>3</v>
      </c>
      <c r="R67" s="54">
        <f>SUM(R66)</f>
        <v>432.23088218358703</v>
      </c>
      <c r="S67" s="55">
        <v>0.7</v>
      </c>
      <c r="T67" s="56">
        <f>-SUM(R67)</f>
        <v>-432.23088218358703</v>
      </c>
      <c r="U67" s="57">
        <f t="shared" si="5"/>
        <v>8817.5099965451736</v>
      </c>
      <c r="V67" s="26"/>
    </row>
    <row r="68" spans="1:22">
      <c r="A68" s="198"/>
      <c r="B68" s="184" t="s">
        <v>21</v>
      </c>
      <c r="C68" s="36">
        <v>1</v>
      </c>
      <c r="D68" s="37">
        <f>SUM(G67*D17)</f>
        <v>55.477309962165855</v>
      </c>
      <c r="E68" s="38">
        <v>0.7</v>
      </c>
      <c r="F68" s="39">
        <f t="shared" si="31"/>
        <v>38.834116973516096</v>
      </c>
      <c r="G68" s="40">
        <f t="shared" si="3"/>
        <v>1148.3803162168331</v>
      </c>
      <c r="H68" s="201"/>
      <c r="I68" s="184" t="s">
        <v>21</v>
      </c>
      <c r="J68" s="36">
        <v>1</v>
      </c>
      <c r="K68" s="37">
        <f>SUM(N67*K17)</f>
        <v>156.39241272722163</v>
      </c>
      <c r="L68" s="38">
        <v>0.7</v>
      </c>
      <c r="M68" s="39">
        <f t="shared" ref="M68:M69" si="34">K68*70%</f>
        <v>109.47468890905513</v>
      </c>
      <c r="N68" s="40">
        <f t="shared" si="4"/>
        <v>3237.3229434534874</v>
      </c>
      <c r="O68" s="195"/>
      <c r="P68" s="184" t="s">
        <v>21</v>
      </c>
      <c r="Q68" s="36">
        <v>1</v>
      </c>
      <c r="R68" s="37">
        <f>SUM(U67*R17)</f>
        <v>440.87549982725869</v>
      </c>
      <c r="S68" s="38">
        <v>0.7</v>
      </c>
      <c r="T68" s="39">
        <f t="shared" ref="T68:T69" si="35">R68*70%</f>
        <v>308.61284987908107</v>
      </c>
      <c r="U68" s="40">
        <f t="shared" si="5"/>
        <v>9126.122846424254</v>
      </c>
      <c r="V68" s="26"/>
    </row>
    <row r="69" spans="1:22" ht="15" customHeight="1">
      <c r="A69" s="198"/>
      <c r="B69" s="185"/>
      <c r="C69" s="41">
        <v>2</v>
      </c>
      <c r="D69" s="42">
        <f>SUM(D68)</f>
        <v>55.477309962165855</v>
      </c>
      <c r="E69" s="43">
        <v>0.7</v>
      </c>
      <c r="F69" s="44">
        <f t="shared" si="31"/>
        <v>38.834116973516096</v>
      </c>
      <c r="G69" s="45">
        <f t="shared" si="3"/>
        <v>1187.2144331903492</v>
      </c>
      <c r="H69" s="201"/>
      <c r="I69" s="185"/>
      <c r="J69" s="41">
        <v>2</v>
      </c>
      <c r="K69" s="42">
        <f>SUM(K68)</f>
        <v>156.39241272722163</v>
      </c>
      <c r="L69" s="43">
        <v>0.7</v>
      </c>
      <c r="M69" s="44">
        <f t="shared" si="34"/>
        <v>109.47468890905513</v>
      </c>
      <c r="N69" s="45">
        <f t="shared" si="4"/>
        <v>3346.7976323625426</v>
      </c>
      <c r="O69" s="195"/>
      <c r="P69" s="185"/>
      <c r="Q69" s="41">
        <v>2</v>
      </c>
      <c r="R69" s="42">
        <f>SUM(R68)</f>
        <v>440.87549982725869</v>
      </c>
      <c r="S69" s="43">
        <v>0.7</v>
      </c>
      <c r="T69" s="44">
        <f t="shared" si="35"/>
        <v>308.61284987908107</v>
      </c>
      <c r="U69" s="45">
        <f t="shared" si="5"/>
        <v>9434.7356963033344</v>
      </c>
      <c r="V69" s="26"/>
    </row>
    <row r="70" spans="1:22" ht="15" customHeight="1" thickBot="1">
      <c r="A70" s="198"/>
      <c r="B70" s="186"/>
      <c r="C70" s="53">
        <v>3</v>
      </c>
      <c r="D70" s="54">
        <f>SUM(D69)</f>
        <v>55.477309962165855</v>
      </c>
      <c r="E70" s="55">
        <v>0.7</v>
      </c>
      <c r="F70" s="134">
        <f t="shared" ref="F70" si="36">SUM(D70*E70)</f>
        <v>38.834116973516096</v>
      </c>
      <c r="G70" s="57">
        <f t="shared" si="3"/>
        <v>1226.0485501638652</v>
      </c>
      <c r="H70" s="201"/>
      <c r="I70" s="186"/>
      <c r="J70" s="53">
        <v>3</v>
      </c>
      <c r="K70" s="54">
        <f>SUM(K69)</f>
        <v>156.39241272722163</v>
      </c>
      <c r="L70" s="55">
        <v>0.7</v>
      </c>
      <c r="M70" s="134">
        <f t="shared" ref="M70" si="37">SUM(K70*L70)</f>
        <v>109.47468890905513</v>
      </c>
      <c r="N70" s="57">
        <f t="shared" si="4"/>
        <v>3456.2723212715978</v>
      </c>
      <c r="O70" s="195"/>
      <c r="P70" s="186"/>
      <c r="Q70" s="53">
        <v>3</v>
      </c>
      <c r="R70" s="54">
        <f>SUM(R69)</f>
        <v>440.87549982725869</v>
      </c>
      <c r="S70" s="55">
        <v>0.7</v>
      </c>
      <c r="T70" s="134">
        <f t="shared" ref="T70" si="38">SUM(R70*S70)</f>
        <v>308.61284987908107</v>
      </c>
      <c r="U70" s="57">
        <f t="shared" si="5"/>
        <v>9743.3485461824148</v>
      </c>
      <c r="V70" s="26"/>
    </row>
    <row r="71" spans="1:22" ht="15" customHeight="1">
      <c r="A71" s="198"/>
      <c r="B71" s="184" t="s">
        <v>22</v>
      </c>
      <c r="C71" s="36">
        <v>1</v>
      </c>
      <c r="D71" s="37">
        <f>SUM(G70*D17)</f>
        <v>61.302427508193261</v>
      </c>
      <c r="E71" s="38">
        <v>0.7</v>
      </c>
      <c r="F71" s="39">
        <f t="shared" si="31"/>
        <v>42.911699255735279</v>
      </c>
      <c r="G71" s="40">
        <f t="shared" si="3"/>
        <v>1268.9602494196006</v>
      </c>
      <c r="H71" s="201"/>
      <c r="I71" s="184" t="s">
        <v>22</v>
      </c>
      <c r="J71" s="36">
        <v>1</v>
      </c>
      <c r="K71" s="37">
        <f>SUM(N70*K17)</f>
        <v>172.8136160635799</v>
      </c>
      <c r="L71" s="38">
        <v>0.7</v>
      </c>
      <c r="M71" s="39">
        <f t="shared" ref="M71:M72" si="39">K71*70%</f>
        <v>120.96953124450592</v>
      </c>
      <c r="N71" s="40">
        <f t="shared" si="4"/>
        <v>3577.2418525161038</v>
      </c>
      <c r="O71" s="195"/>
      <c r="P71" s="184" t="s">
        <v>22</v>
      </c>
      <c r="Q71" s="36">
        <v>1</v>
      </c>
      <c r="R71" s="37">
        <f>SUM(U70*R17)</f>
        <v>487.16742730912074</v>
      </c>
      <c r="S71" s="38">
        <v>0.7</v>
      </c>
      <c r="T71" s="39">
        <f t="shared" ref="T71:T72" si="40">R71*70%</f>
        <v>341.01719911638452</v>
      </c>
      <c r="U71" s="40">
        <f t="shared" si="5"/>
        <v>10084.365745298799</v>
      </c>
      <c r="V71" s="26"/>
    </row>
    <row r="72" spans="1:22" ht="15" customHeight="1">
      <c r="A72" s="198"/>
      <c r="B72" s="185"/>
      <c r="C72" s="41">
        <v>2</v>
      </c>
      <c r="D72" s="42">
        <f>SUM(D71)</f>
        <v>61.302427508193261</v>
      </c>
      <c r="E72" s="43">
        <v>0.7</v>
      </c>
      <c r="F72" s="44">
        <f t="shared" si="31"/>
        <v>42.911699255735279</v>
      </c>
      <c r="G72" s="45">
        <f t="shared" si="3"/>
        <v>1311.8719486753359</v>
      </c>
      <c r="H72" s="201"/>
      <c r="I72" s="185"/>
      <c r="J72" s="41">
        <v>2</v>
      </c>
      <c r="K72" s="42">
        <f>SUM(K71)</f>
        <v>172.8136160635799</v>
      </c>
      <c r="L72" s="43">
        <v>0.7</v>
      </c>
      <c r="M72" s="44">
        <f t="shared" si="39"/>
        <v>120.96953124450592</v>
      </c>
      <c r="N72" s="45">
        <f t="shared" si="4"/>
        <v>3698.2113837606098</v>
      </c>
      <c r="O72" s="195"/>
      <c r="P72" s="185"/>
      <c r="Q72" s="41">
        <v>2</v>
      </c>
      <c r="R72" s="42">
        <f>SUM(R71)</f>
        <v>487.16742730912074</v>
      </c>
      <c r="S72" s="43">
        <v>0.7</v>
      </c>
      <c r="T72" s="44">
        <f t="shared" si="40"/>
        <v>341.01719911638452</v>
      </c>
      <c r="U72" s="45">
        <f t="shared" si="5"/>
        <v>10425.382944415183</v>
      </c>
      <c r="V72" s="26"/>
    </row>
    <row r="73" spans="1:22" ht="15" customHeight="1" thickBot="1">
      <c r="A73" s="198"/>
      <c r="B73" s="186"/>
      <c r="C73" s="53">
        <v>3</v>
      </c>
      <c r="D73" s="54">
        <f>SUM(D72)</f>
        <v>61.302427508193261</v>
      </c>
      <c r="E73" s="55">
        <v>0.7</v>
      </c>
      <c r="F73" s="56">
        <f>-SUM(D73)</f>
        <v>-61.302427508193261</v>
      </c>
      <c r="G73" s="57">
        <f t="shared" si="3"/>
        <v>1250.5695211671427</v>
      </c>
      <c r="H73" s="201"/>
      <c r="I73" s="186"/>
      <c r="J73" s="53">
        <v>3</v>
      </c>
      <c r="K73" s="54">
        <f>SUM(K72)</f>
        <v>172.8136160635799</v>
      </c>
      <c r="L73" s="55">
        <v>0.7</v>
      </c>
      <c r="M73" s="56">
        <f>-SUM(K73)</f>
        <v>-172.8136160635799</v>
      </c>
      <c r="N73" s="57">
        <f t="shared" si="4"/>
        <v>3525.3977676970298</v>
      </c>
      <c r="O73" s="195"/>
      <c r="P73" s="186"/>
      <c r="Q73" s="53">
        <v>3</v>
      </c>
      <c r="R73" s="54">
        <f>SUM(R72)</f>
        <v>487.16742730912074</v>
      </c>
      <c r="S73" s="55">
        <v>0.7</v>
      </c>
      <c r="T73" s="56">
        <f>-SUM(R73)</f>
        <v>-487.16742730912074</v>
      </c>
      <c r="U73" s="57">
        <f t="shared" si="5"/>
        <v>9938.2155171060622</v>
      </c>
      <c r="V73" s="26"/>
    </row>
    <row r="74" spans="1:22" ht="15" customHeight="1">
      <c r="A74" s="198"/>
      <c r="B74" s="184" t="s">
        <v>21</v>
      </c>
      <c r="C74" s="36">
        <v>1</v>
      </c>
      <c r="D74" s="37">
        <f>SUM(G73*D17)</f>
        <v>62.528476058357143</v>
      </c>
      <c r="E74" s="38">
        <v>0.7</v>
      </c>
      <c r="F74" s="39">
        <f t="shared" si="31"/>
        <v>43.769933240849994</v>
      </c>
      <c r="G74" s="40">
        <f t="shared" si="3"/>
        <v>1294.3394544079927</v>
      </c>
      <c r="H74" s="201"/>
      <c r="I74" s="184" t="s">
        <v>21</v>
      </c>
      <c r="J74" s="36">
        <v>1</v>
      </c>
      <c r="K74" s="37">
        <f>SUM(N73*K17)</f>
        <v>176.2698883848515</v>
      </c>
      <c r="L74" s="38">
        <v>0.7</v>
      </c>
      <c r="M74" s="39">
        <f t="shared" ref="M74:M75" si="41">K74*70%</f>
        <v>123.38892186939604</v>
      </c>
      <c r="N74" s="40">
        <f t="shared" si="4"/>
        <v>3648.786689566426</v>
      </c>
      <c r="O74" s="195"/>
      <c r="P74" s="184" t="s">
        <v>21</v>
      </c>
      <c r="Q74" s="36">
        <v>1</v>
      </c>
      <c r="R74" s="37">
        <f>SUM(U73*R17)</f>
        <v>496.91077585530314</v>
      </c>
      <c r="S74" s="38">
        <v>0.7</v>
      </c>
      <c r="T74" s="39">
        <f t="shared" ref="T74:T75" si="42">R74*70%</f>
        <v>347.83754309871216</v>
      </c>
      <c r="U74" s="40">
        <f t="shared" si="5"/>
        <v>10286.053060204775</v>
      </c>
      <c r="V74" s="26"/>
    </row>
    <row r="75" spans="1:22">
      <c r="A75" s="198"/>
      <c r="B75" s="185"/>
      <c r="C75" s="41">
        <v>2</v>
      </c>
      <c r="D75" s="42">
        <f>SUM(D74)</f>
        <v>62.528476058357143</v>
      </c>
      <c r="E75" s="43">
        <v>0.7</v>
      </c>
      <c r="F75" s="44">
        <f t="shared" si="31"/>
        <v>43.769933240849994</v>
      </c>
      <c r="G75" s="45">
        <f t="shared" si="3"/>
        <v>1338.1093876488426</v>
      </c>
      <c r="H75" s="201"/>
      <c r="I75" s="185"/>
      <c r="J75" s="41">
        <v>2</v>
      </c>
      <c r="K75" s="42">
        <f>SUM(K74)</f>
        <v>176.2698883848515</v>
      </c>
      <c r="L75" s="43">
        <v>0.7</v>
      </c>
      <c r="M75" s="44">
        <f t="shared" si="41"/>
        <v>123.38892186939604</v>
      </c>
      <c r="N75" s="45">
        <f t="shared" si="4"/>
        <v>3772.1756114358222</v>
      </c>
      <c r="O75" s="195"/>
      <c r="P75" s="185"/>
      <c r="Q75" s="41">
        <v>2</v>
      </c>
      <c r="R75" s="42">
        <f>SUM(R74)</f>
        <v>496.91077585530314</v>
      </c>
      <c r="S75" s="43">
        <v>0.7</v>
      </c>
      <c r="T75" s="44">
        <f t="shared" si="42"/>
        <v>347.83754309871216</v>
      </c>
      <c r="U75" s="45">
        <f t="shared" si="5"/>
        <v>10633.890603303487</v>
      </c>
      <c r="V75" s="26"/>
    </row>
    <row r="76" spans="1:22" ht="17.25" thickBot="1">
      <c r="A76" s="198"/>
      <c r="B76" s="186"/>
      <c r="C76" s="53">
        <v>3</v>
      </c>
      <c r="D76" s="54">
        <f>SUM(D75)</f>
        <v>62.528476058357143</v>
      </c>
      <c r="E76" s="55">
        <v>0.7</v>
      </c>
      <c r="F76" s="134">
        <f t="shared" ref="F76" si="43">SUM(D76*E76)</f>
        <v>43.769933240849994</v>
      </c>
      <c r="G76" s="57">
        <f t="shared" si="3"/>
        <v>1381.8793208896925</v>
      </c>
      <c r="H76" s="201"/>
      <c r="I76" s="186"/>
      <c r="J76" s="53">
        <v>3</v>
      </c>
      <c r="K76" s="54">
        <f>SUM(K75)</f>
        <v>176.2698883848515</v>
      </c>
      <c r="L76" s="55">
        <v>0.7</v>
      </c>
      <c r="M76" s="134">
        <f t="shared" ref="M76:M78" si="44">SUM(K76*L76)</f>
        <v>123.38892186939604</v>
      </c>
      <c r="N76" s="57">
        <f t="shared" si="4"/>
        <v>3895.5645333052184</v>
      </c>
      <c r="O76" s="195"/>
      <c r="P76" s="186"/>
      <c r="Q76" s="53">
        <v>3</v>
      </c>
      <c r="R76" s="54">
        <f>SUM(R75)</f>
        <v>496.91077585530314</v>
      </c>
      <c r="S76" s="55">
        <v>0.7</v>
      </c>
      <c r="T76" s="134">
        <f t="shared" ref="T76:T78" si="45">SUM(R76*S76)</f>
        <v>347.83754309871216</v>
      </c>
      <c r="U76" s="57">
        <f t="shared" si="5"/>
        <v>10981.7281464022</v>
      </c>
      <c r="V76" s="26"/>
    </row>
    <row r="77" spans="1:22">
      <c r="A77" s="198"/>
      <c r="B77" s="184" t="s">
        <v>23</v>
      </c>
      <c r="C77" s="36">
        <v>1</v>
      </c>
      <c r="D77" s="37">
        <f>SUM(G76*D17)</f>
        <v>69.093966044484631</v>
      </c>
      <c r="E77" s="38">
        <v>0.7</v>
      </c>
      <c r="F77" s="39">
        <f t="shared" ref="F77:F78" si="46">SUM(D77*E77)</f>
        <v>48.365776231139236</v>
      </c>
      <c r="G77" s="40">
        <f t="shared" si="3"/>
        <v>1430.2450971208318</v>
      </c>
      <c r="H77" s="201"/>
      <c r="I77" s="184" t="s">
        <v>23</v>
      </c>
      <c r="J77" s="36">
        <v>1</v>
      </c>
      <c r="K77" s="37">
        <f>SUM(N76*K17)</f>
        <v>194.77822666526095</v>
      </c>
      <c r="L77" s="38">
        <v>0.7</v>
      </c>
      <c r="M77" s="39">
        <f t="shared" si="44"/>
        <v>136.34475866568266</v>
      </c>
      <c r="N77" s="40">
        <f t="shared" si="4"/>
        <v>4031.909291970901</v>
      </c>
      <c r="O77" s="195"/>
      <c r="P77" s="184" t="s">
        <v>23</v>
      </c>
      <c r="Q77" s="36">
        <v>1</v>
      </c>
      <c r="R77" s="37">
        <f>SUM(U76*R17)</f>
        <v>549.08640732010997</v>
      </c>
      <c r="S77" s="38">
        <v>0.7</v>
      </c>
      <c r="T77" s="39">
        <f t="shared" si="45"/>
        <v>384.36048512407694</v>
      </c>
      <c r="U77" s="40">
        <f t="shared" si="5"/>
        <v>11366.088631526276</v>
      </c>
      <c r="V77" s="26"/>
    </row>
    <row r="78" spans="1:22">
      <c r="A78" s="198"/>
      <c r="B78" s="185"/>
      <c r="C78" s="41">
        <v>2</v>
      </c>
      <c r="D78" s="42">
        <f>SUM(D77)</f>
        <v>69.093966044484631</v>
      </c>
      <c r="E78" s="43">
        <v>0.7</v>
      </c>
      <c r="F78" s="44">
        <f t="shared" si="46"/>
        <v>48.365776231139236</v>
      </c>
      <c r="G78" s="45">
        <f t="shared" si="3"/>
        <v>1478.6108733519711</v>
      </c>
      <c r="H78" s="201"/>
      <c r="I78" s="185"/>
      <c r="J78" s="41">
        <v>2</v>
      </c>
      <c r="K78" s="42">
        <f>SUM(K77)</f>
        <v>194.77822666526095</v>
      </c>
      <c r="L78" s="43">
        <v>0.7</v>
      </c>
      <c r="M78" s="44">
        <f t="shared" si="44"/>
        <v>136.34475866568266</v>
      </c>
      <c r="N78" s="45">
        <f t="shared" si="4"/>
        <v>4168.254050636584</v>
      </c>
      <c r="O78" s="195"/>
      <c r="P78" s="185"/>
      <c r="Q78" s="41">
        <v>2</v>
      </c>
      <c r="R78" s="42">
        <f>SUM(R77)</f>
        <v>549.08640732010997</v>
      </c>
      <c r="S78" s="43">
        <v>0.7</v>
      </c>
      <c r="T78" s="44">
        <f t="shared" si="45"/>
        <v>384.36048512407694</v>
      </c>
      <c r="U78" s="45">
        <f t="shared" si="5"/>
        <v>11750.449116650352</v>
      </c>
      <c r="V78" s="26"/>
    </row>
    <row r="79" spans="1:22" ht="17.25" thickBot="1">
      <c r="A79" s="199"/>
      <c r="B79" s="186"/>
      <c r="C79" s="53">
        <v>3</v>
      </c>
      <c r="D79" s="54">
        <f>SUM(D78)</f>
        <v>69.093966044484631</v>
      </c>
      <c r="E79" s="55">
        <v>0.7</v>
      </c>
      <c r="F79" s="56">
        <f>-SUM(D79)</f>
        <v>-69.093966044484631</v>
      </c>
      <c r="G79" s="57">
        <f t="shared" si="3"/>
        <v>1409.5169073074865</v>
      </c>
      <c r="H79" s="202"/>
      <c r="I79" s="186"/>
      <c r="J79" s="53">
        <v>3</v>
      </c>
      <c r="K79" s="54">
        <f>SUM(K78)</f>
        <v>194.77822666526095</v>
      </c>
      <c r="L79" s="55">
        <v>0.7</v>
      </c>
      <c r="M79" s="56">
        <f>-SUM(K79)</f>
        <v>-194.77822666526095</v>
      </c>
      <c r="N79" s="57">
        <f t="shared" si="4"/>
        <v>3973.4758239713228</v>
      </c>
      <c r="O79" s="196"/>
      <c r="P79" s="186"/>
      <c r="Q79" s="53">
        <v>3</v>
      </c>
      <c r="R79" s="54">
        <f>SUM(R78)</f>
        <v>549.08640732010997</v>
      </c>
      <c r="S79" s="55">
        <v>0.7</v>
      </c>
      <c r="T79" s="56">
        <f>-SUM(R79)</f>
        <v>-549.08640732010997</v>
      </c>
      <c r="U79" s="57">
        <f t="shared" si="5"/>
        <v>11201.362709330242</v>
      </c>
      <c r="V79" s="52"/>
    </row>
    <row r="83" spans="6:6">
      <c r="F83" s="58"/>
    </row>
  </sheetData>
  <mergeCells count="78">
    <mergeCell ref="A14:G14"/>
    <mergeCell ref="O20:O34"/>
    <mergeCell ref="B29:B31"/>
    <mergeCell ref="B32:B34"/>
    <mergeCell ref="I20:I22"/>
    <mergeCell ref="A20:A34"/>
    <mergeCell ref="H20:H34"/>
    <mergeCell ref="A35:A49"/>
    <mergeCell ref="H35:H49"/>
    <mergeCell ref="B20:B22"/>
    <mergeCell ref="B23:B25"/>
    <mergeCell ref="B26:B28"/>
    <mergeCell ref="O35:O49"/>
    <mergeCell ref="A50:A64"/>
    <mergeCell ref="H50:H64"/>
    <mergeCell ref="O50:O64"/>
    <mergeCell ref="A65:A79"/>
    <mergeCell ref="H65:H79"/>
    <mergeCell ref="O65:O79"/>
    <mergeCell ref="B47:B49"/>
    <mergeCell ref="B44:B46"/>
    <mergeCell ref="B41:B43"/>
    <mergeCell ref="B38:B40"/>
    <mergeCell ref="B35:B37"/>
    <mergeCell ref="B62:B64"/>
    <mergeCell ref="B59:B61"/>
    <mergeCell ref="B56:B58"/>
    <mergeCell ref="B53:B55"/>
    <mergeCell ref="B50:B52"/>
    <mergeCell ref="B77:B79"/>
    <mergeCell ref="B74:B76"/>
    <mergeCell ref="B71:B73"/>
    <mergeCell ref="B68:B70"/>
    <mergeCell ref="B65:B67"/>
    <mergeCell ref="I23:I25"/>
    <mergeCell ref="I26:I28"/>
    <mergeCell ref="I29:I31"/>
    <mergeCell ref="I32:I34"/>
    <mergeCell ref="I35:I37"/>
    <mergeCell ref="I62:I64"/>
    <mergeCell ref="I65:I67"/>
    <mergeCell ref="I38:I40"/>
    <mergeCell ref="I41:I43"/>
    <mergeCell ref="I44:I46"/>
    <mergeCell ref="I47:I49"/>
    <mergeCell ref="I50:I52"/>
    <mergeCell ref="I77:I79"/>
    <mergeCell ref="P20:P22"/>
    <mergeCell ref="P23:P25"/>
    <mergeCell ref="P26:P28"/>
    <mergeCell ref="P29:P31"/>
    <mergeCell ref="P32:P34"/>
    <mergeCell ref="P35:P37"/>
    <mergeCell ref="P38:P40"/>
    <mergeCell ref="P41:P43"/>
    <mergeCell ref="P44:P46"/>
    <mergeCell ref="P47:P49"/>
    <mergeCell ref="P50:P52"/>
    <mergeCell ref="P53:P55"/>
    <mergeCell ref="I53:I55"/>
    <mergeCell ref="I56:I58"/>
    <mergeCell ref="I59:I61"/>
    <mergeCell ref="A1:R1"/>
    <mergeCell ref="A2:R2"/>
    <mergeCell ref="P71:P73"/>
    <mergeCell ref="P74:P76"/>
    <mergeCell ref="P77:P79"/>
    <mergeCell ref="A4:V4"/>
    <mergeCell ref="J14:N14"/>
    <mergeCell ref="Q14:U14"/>
    <mergeCell ref="P56:P58"/>
    <mergeCell ref="P59:P61"/>
    <mergeCell ref="P62:P64"/>
    <mergeCell ref="P65:P67"/>
    <mergeCell ref="P68:P70"/>
    <mergeCell ref="I68:I70"/>
    <mergeCell ref="I71:I73"/>
    <mergeCell ref="I74:I76"/>
  </mergeCells>
  <pageMargins left="0.7" right="0.7" top="0.75" bottom="0.75" header="0.3" footer="0.3"/>
  <ignoredErrors>
    <ignoredError sqref="D77 D74" formula="1"/>
  </ignoredErrors>
</worksheet>
</file>

<file path=xl/worksheets/sheet3.xml><?xml version="1.0" encoding="utf-8"?>
<worksheet xmlns="http://schemas.openxmlformats.org/spreadsheetml/2006/main" xmlns:r="http://schemas.openxmlformats.org/officeDocument/2006/relationships">
  <dimension ref="A1:V83"/>
  <sheetViews>
    <sheetView showGridLines="0" zoomScale="80" zoomScaleNormal="80" workbookViewId="0">
      <selection activeCell="H7" sqref="H7"/>
    </sheetView>
  </sheetViews>
  <sheetFormatPr defaultColWidth="11.42578125" defaultRowHeight="16.5"/>
  <cols>
    <col min="1" max="1" width="3.42578125" style="67" customWidth="1"/>
    <col min="2" max="2" width="16.5703125" style="59" customWidth="1"/>
    <col min="3" max="3" width="12.7109375" style="61" bestFit="1" customWidth="1"/>
    <col min="4" max="4" width="12.7109375" style="61" customWidth="1"/>
    <col min="5" max="5" width="20.140625" style="61" bestFit="1" customWidth="1"/>
    <col min="6" max="6" width="18.85546875" style="61" bestFit="1" customWidth="1"/>
    <col min="7" max="7" width="3.42578125" style="59" customWidth="1"/>
    <col min="8" max="8" width="12.7109375" style="59" customWidth="1"/>
    <col min="9" max="9" width="11.85546875" style="61" bestFit="1" customWidth="1"/>
    <col min="10" max="10" width="11.85546875" style="61" customWidth="1"/>
    <col min="11" max="11" width="18" style="61" bestFit="1" customWidth="1"/>
    <col min="12" max="12" width="18.85546875" style="61" bestFit="1" customWidth="1"/>
    <col min="13" max="13" width="3.42578125" style="59" customWidth="1"/>
    <col min="14" max="14" width="12.42578125" style="59" bestFit="1" customWidth="1"/>
    <col min="15" max="15" width="12.42578125" style="61" bestFit="1" customWidth="1"/>
    <col min="16" max="16" width="12.42578125" style="61" customWidth="1"/>
    <col min="17" max="17" width="18" style="61" bestFit="1" customWidth="1"/>
    <col min="18" max="18" width="18.85546875" style="61" bestFit="1" customWidth="1"/>
    <col min="19" max="19" width="3.5703125" style="59" customWidth="1"/>
    <col min="20" max="16384" width="11.42578125" style="59"/>
  </cols>
  <sheetData>
    <row r="1" spans="1:22" ht="20.25">
      <c r="A1" s="170" t="s">
        <v>10</v>
      </c>
      <c r="B1" s="170"/>
      <c r="C1" s="170"/>
      <c r="D1" s="170"/>
      <c r="E1" s="170"/>
      <c r="F1" s="170"/>
      <c r="G1" s="170"/>
      <c r="H1" s="170"/>
      <c r="I1" s="170"/>
      <c r="J1" s="170"/>
      <c r="K1" s="170"/>
      <c r="L1" s="170"/>
      <c r="M1" s="170"/>
      <c r="N1" s="170"/>
      <c r="O1" s="170"/>
      <c r="P1" s="170"/>
      <c r="Q1" s="170"/>
      <c r="R1" s="170"/>
    </row>
    <row r="2" spans="1:22" ht="21" customHeight="1">
      <c r="A2" s="171" t="s">
        <v>11</v>
      </c>
      <c r="B2" s="171"/>
      <c r="C2" s="171"/>
      <c r="D2" s="171"/>
      <c r="E2" s="171"/>
      <c r="F2" s="171"/>
      <c r="G2" s="171"/>
      <c r="H2" s="171"/>
      <c r="I2" s="171"/>
      <c r="J2" s="171"/>
      <c r="K2" s="171"/>
      <c r="L2" s="171"/>
      <c r="M2" s="171"/>
      <c r="N2" s="171"/>
      <c r="O2" s="171"/>
      <c r="P2" s="171"/>
      <c r="Q2" s="171"/>
      <c r="R2" s="171"/>
    </row>
    <row r="3" spans="1:22" ht="14.25" customHeight="1">
      <c r="A3" s="60"/>
      <c r="B3" s="60"/>
      <c r="C3" s="60"/>
      <c r="D3" s="60"/>
      <c r="E3" s="60"/>
      <c r="F3" s="60"/>
    </row>
    <row r="4" spans="1:22" ht="41.25" customHeight="1">
      <c r="A4" s="172" t="s">
        <v>29</v>
      </c>
      <c r="B4" s="172"/>
      <c r="C4" s="172"/>
      <c r="D4" s="172"/>
      <c r="E4" s="172"/>
      <c r="F4" s="172"/>
      <c r="G4" s="172"/>
      <c r="H4" s="172"/>
      <c r="I4" s="172"/>
      <c r="J4" s="172"/>
      <c r="K4" s="172"/>
      <c r="L4" s="172"/>
      <c r="M4" s="172"/>
      <c r="N4" s="172"/>
      <c r="O4" s="172"/>
      <c r="P4" s="172"/>
      <c r="Q4" s="172"/>
      <c r="R4" s="172"/>
      <c r="S4" s="172"/>
      <c r="T4" s="138"/>
      <c r="U4" s="138"/>
      <c r="V4" s="138"/>
    </row>
    <row r="5" spans="1:22" ht="16.5" customHeight="1">
      <c r="A5" s="137"/>
      <c r="B5" s="137"/>
      <c r="C5" s="137"/>
      <c r="D5" s="137"/>
      <c r="E5" s="137"/>
      <c r="F5" s="137"/>
      <c r="G5" s="137"/>
      <c r="H5" s="137"/>
      <c r="I5" s="137"/>
      <c r="J5" s="137"/>
      <c r="K5" s="137"/>
      <c r="L5" s="137"/>
      <c r="M5" s="137"/>
      <c r="N5" s="137"/>
      <c r="O5" s="137"/>
      <c r="P5" s="137"/>
      <c r="Q5" s="137"/>
      <c r="R5" s="137"/>
      <c r="S5" s="137"/>
      <c r="T5" s="137"/>
      <c r="U5" s="137"/>
      <c r="V5" s="137"/>
    </row>
    <row r="6" spans="1:22" s="71" customFormat="1" ht="18">
      <c r="A6" s="129" t="s">
        <v>24</v>
      </c>
      <c r="B6" s="129"/>
      <c r="C6" s="129"/>
      <c r="D6" s="129"/>
      <c r="E6" s="129"/>
      <c r="F6" s="129"/>
      <c r="I6" s="130"/>
      <c r="J6" s="130"/>
      <c r="K6" s="130"/>
      <c r="L6" s="130"/>
      <c r="O6" s="130"/>
      <c r="P6" s="130"/>
      <c r="Q6" s="130"/>
      <c r="R6" s="130"/>
    </row>
    <row r="7" spans="1:22">
      <c r="A7" s="122" t="s">
        <v>30</v>
      </c>
      <c r="B7" s="122"/>
      <c r="C7" s="124">
        <v>15</v>
      </c>
      <c r="D7" s="65"/>
      <c r="E7" s="60"/>
      <c r="F7" s="60"/>
    </row>
    <row r="8" spans="1:22">
      <c r="A8" s="122" t="s">
        <v>0</v>
      </c>
      <c r="B8" s="122"/>
      <c r="C8" s="125">
        <v>0.05</v>
      </c>
      <c r="D8" s="66"/>
      <c r="E8" s="60"/>
      <c r="F8" s="60"/>
    </row>
    <row r="9" spans="1:22">
      <c r="A9" s="126" t="s">
        <v>14</v>
      </c>
      <c r="B9" s="127"/>
      <c r="C9" s="128">
        <v>0.7</v>
      </c>
      <c r="D9" s="68"/>
    </row>
    <row r="10" spans="1:22">
      <c r="A10" s="126"/>
      <c r="B10" s="127"/>
      <c r="C10" s="128"/>
      <c r="D10" s="68"/>
    </row>
    <row r="11" spans="1:22" ht="18.75">
      <c r="A11" s="67" t="s">
        <v>28</v>
      </c>
      <c r="B11" s="71"/>
      <c r="C11" s="136">
        <v>500</v>
      </c>
    </row>
    <row r="12" spans="1:22">
      <c r="A12" s="135" t="s">
        <v>27</v>
      </c>
      <c r="B12" s="61"/>
      <c r="D12" s="68"/>
    </row>
    <row r="13" spans="1:22" ht="17.25" thickBot="1">
      <c r="C13" s="69"/>
      <c r="D13" s="69"/>
    </row>
    <row r="14" spans="1:22" s="71" customFormat="1" ht="18.75" thickBot="1">
      <c r="A14" s="164" t="s">
        <v>7</v>
      </c>
      <c r="B14" s="165"/>
      <c r="C14" s="165"/>
      <c r="D14" s="165"/>
      <c r="E14" s="165"/>
      <c r="F14" s="166"/>
      <c r="G14" s="144"/>
      <c r="H14" s="173" t="s">
        <v>8</v>
      </c>
      <c r="I14" s="174"/>
      <c r="J14" s="174"/>
      <c r="K14" s="174"/>
      <c r="L14" s="175"/>
      <c r="M14" s="144"/>
      <c r="N14" s="176" t="s">
        <v>9</v>
      </c>
      <c r="O14" s="177"/>
      <c r="P14" s="177"/>
      <c r="Q14" s="177"/>
      <c r="R14" s="178"/>
      <c r="S14" s="118"/>
    </row>
    <row r="15" spans="1:22">
      <c r="A15" s="93"/>
      <c r="B15" s="94"/>
      <c r="C15" s="95"/>
      <c r="D15" s="95"/>
      <c r="E15" s="96"/>
      <c r="F15" s="96"/>
      <c r="G15" s="102"/>
      <c r="H15" s="94"/>
      <c r="I15" s="96"/>
      <c r="J15" s="96"/>
      <c r="K15" s="96"/>
      <c r="L15" s="96"/>
      <c r="M15" s="102"/>
      <c r="N15" s="94"/>
      <c r="O15" s="96"/>
      <c r="P15" s="96"/>
      <c r="Q15" s="96"/>
      <c r="R15" s="145"/>
      <c r="S15" s="97"/>
    </row>
    <row r="16" spans="1:22" s="70" customFormat="1">
      <c r="A16" s="98"/>
      <c r="B16" s="105" t="s">
        <v>1</v>
      </c>
      <c r="C16" s="105" t="s">
        <v>2</v>
      </c>
      <c r="D16" s="105" t="s">
        <v>4</v>
      </c>
      <c r="E16" s="105" t="s">
        <v>5</v>
      </c>
      <c r="F16" s="106" t="s">
        <v>6</v>
      </c>
      <c r="G16" s="99"/>
      <c r="H16" s="105" t="s">
        <v>1</v>
      </c>
      <c r="I16" s="105" t="s">
        <v>2</v>
      </c>
      <c r="J16" s="105" t="s">
        <v>4</v>
      </c>
      <c r="K16" s="105" t="s">
        <v>5</v>
      </c>
      <c r="L16" s="106" t="s">
        <v>6</v>
      </c>
      <c r="M16" s="99"/>
      <c r="N16" s="105" t="s">
        <v>1</v>
      </c>
      <c r="O16" s="105" t="s">
        <v>2</v>
      </c>
      <c r="P16" s="105" t="s">
        <v>4</v>
      </c>
      <c r="Q16" s="105" t="s">
        <v>5</v>
      </c>
      <c r="R16" s="106" t="s">
        <v>6</v>
      </c>
      <c r="S16" s="100"/>
    </row>
    <row r="17" spans="1:19">
      <c r="A17" s="101"/>
      <c r="B17" s="107">
        <f>SUM(C11)</f>
        <v>500</v>
      </c>
      <c r="C17" s="108">
        <f>SUM(C8)</f>
        <v>0.05</v>
      </c>
      <c r="D17" s="108">
        <v>0.7</v>
      </c>
      <c r="E17" s="107">
        <f>SUM(E20:E79)</f>
        <v>800.72320500000012</v>
      </c>
      <c r="F17" s="139">
        <f>SUM(F79)</f>
        <v>1300.7232050000007</v>
      </c>
      <c r="G17" s="102"/>
      <c r="H17" s="107">
        <f>SUM(F17)</f>
        <v>1300.7232050000007</v>
      </c>
      <c r="I17" s="108">
        <f>SUM(C8)</f>
        <v>0.05</v>
      </c>
      <c r="J17" s="108">
        <v>0.7</v>
      </c>
      <c r="K17" s="107">
        <f>SUM(K20:K34,K35:K79)</f>
        <v>2083.0385070509446</v>
      </c>
      <c r="L17" s="139">
        <f>SUM(L79)</f>
        <v>3383.7617120509472</v>
      </c>
      <c r="M17" s="102"/>
      <c r="N17" s="107">
        <f>SUM(L17)</f>
        <v>3383.7617120509472</v>
      </c>
      <c r="O17" s="108">
        <f>SUM(C8)</f>
        <v>0.05</v>
      </c>
      <c r="P17" s="108">
        <v>0.7</v>
      </c>
      <c r="Q17" s="107">
        <f>SUM(Q20:Q79)</f>
        <v>5418.9130460594424</v>
      </c>
      <c r="R17" s="139">
        <f>SUM(R79)</f>
        <v>8802.6747581103882</v>
      </c>
      <c r="S17" s="103"/>
    </row>
    <row r="18" spans="1:19" ht="17.25" thickBot="1">
      <c r="A18" s="101"/>
      <c r="B18" s="102"/>
      <c r="C18" s="104"/>
      <c r="D18" s="104"/>
      <c r="E18" s="104"/>
      <c r="F18" s="104"/>
      <c r="G18" s="102"/>
      <c r="H18" s="102"/>
      <c r="I18" s="104"/>
      <c r="J18" s="104"/>
      <c r="K18" s="104"/>
      <c r="L18" s="104"/>
      <c r="M18" s="102"/>
      <c r="N18" s="102"/>
      <c r="O18" s="104"/>
      <c r="P18" s="104"/>
      <c r="Q18" s="104"/>
      <c r="R18" s="104"/>
      <c r="S18" s="103"/>
    </row>
    <row r="19" spans="1:19" s="67" customFormat="1" ht="17.25" thickBot="1">
      <c r="A19" s="141"/>
      <c r="B19" s="72" t="s">
        <v>12</v>
      </c>
      <c r="C19" s="73" t="s">
        <v>13</v>
      </c>
      <c r="D19" s="73" t="s">
        <v>4</v>
      </c>
      <c r="E19" s="73" t="s">
        <v>3</v>
      </c>
      <c r="F19" s="74" t="s">
        <v>1</v>
      </c>
      <c r="G19" s="141"/>
      <c r="H19" s="75" t="s">
        <v>12</v>
      </c>
      <c r="I19" s="76" t="s">
        <v>13</v>
      </c>
      <c r="J19" s="76" t="s">
        <v>4</v>
      </c>
      <c r="K19" s="76" t="s">
        <v>3</v>
      </c>
      <c r="L19" s="121" t="s">
        <v>1</v>
      </c>
      <c r="M19" s="141"/>
      <c r="N19" s="75" t="s">
        <v>12</v>
      </c>
      <c r="O19" s="76" t="s">
        <v>13</v>
      </c>
      <c r="P19" s="76" t="s">
        <v>4</v>
      </c>
      <c r="Q19" s="76" t="s">
        <v>3</v>
      </c>
      <c r="R19" s="77" t="s">
        <v>1</v>
      </c>
      <c r="S19" s="119"/>
    </row>
    <row r="20" spans="1:19" ht="15" customHeight="1">
      <c r="A20" s="179" t="s">
        <v>18</v>
      </c>
      <c r="B20" s="78">
        <v>1</v>
      </c>
      <c r="C20" s="79">
        <f>SUM(B17*C17)</f>
        <v>25</v>
      </c>
      <c r="D20" s="80">
        <v>0.7</v>
      </c>
      <c r="E20" s="81">
        <f>SUM(C20*D20)</f>
        <v>17.5</v>
      </c>
      <c r="F20" s="82">
        <f>SUM(B17,E20)</f>
        <v>517.5</v>
      </c>
      <c r="G20" s="181" t="s">
        <v>18</v>
      </c>
      <c r="H20" s="78">
        <v>1</v>
      </c>
      <c r="I20" s="79">
        <f>SUM(H17*I17)</f>
        <v>65.036160250000037</v>
      </c>
      <c r="J20" s="80">
        <v>0.7</v>
      </c>
      <c r="K20" s="81">
        <f>SUM(I20*J20)</f>
        <v>45.525312175000025</v>
      </c>
      <c r="L20" s="82">
        <f>SUM(H17,K20)</f>
        <v>1346.2485171750006</v>
      </c>
      <c r="M20" s="179" t="s">
        <v>18</v>
      </c>
      <c r="N20" s="78">
        <v>1</v>
      </c>
      <c r="O20" s="79">
        <f>SUM(N17*O17)</f>
        <v>169.18808560254737</v>
      </c>
      <c r="P20" s="80">
        <v>0.7</v>
      </c>
      <c r="Q20" s="81">
        <f>SUM(O20*P20)</f>
        <v>118.43165992178315</v>
      </c>
      <c r="R20" s="82">
        <f>SUM(N17,Q20)</f>
        <v>3502.1933719727303</v>
      </c>
      <c r="S20" s="103"/>
    </row>
    <row r="21" spans="1:19">
      <c r="A21" s="168"/>
      <c r="B21" s="83">
        <v>2</v>
      </c>
      <c r="C21" s="84">
        <f>SUM(C20)</f>
        <v>25</v>
      </c>
      <c r="D21" s="85">
        <v>0.7</v>
      </c>
      <c r="E21" s="86">
        <f t="shared" ref="E21:E31" si="0">SUM(C21*D21)</f>
        <v>17.5</v>
      </c>
      <c r="F21" s="87">
        <f>F20+E21</f>
        <v>535</v>
      </c>
      <c r="G21" s="182"/>
      <c r="H21" s="83">
        <v>2</v>
      </c>
      <c r="I21" s="84">
        <f>SUM(I20)</f>
        <v>65.036160250000037</v>
      </c>
      <c r="J21" s="85">
        <v>0.7</v>
      </c>
      <c r="K21" s="86">
        <f t="shared" ref="K21:K31" si="1">SUM(I21*J21)</f>
        <v>45.525312175000025</v>
      </c>
      <c r="L21" s="87">
        <f>L20+K21</f>
        <v>1391.7738293500006</v>
      </c>
      <c r="M21" s="168"/>
      <c r="N21" s="83">
        <v>2</v>
      </c>
      <c r="O21" s="84">
        <f>SUM(O20)</f>
        <v>169.18808560254737</v>
      </c>
      <c r="P21" s="85">
        <v>0.7</v>
      </c>
      <c r="Q21" s="86">
        <f t="shared" ref="Q21:Q31" si="2">SUM(O21*P21)</f>
        <v>118.43165992178315</v>
      </c>
      <c r="R21" s="87">
        <f>R20+Q21</f>
        <v>3620.6250318945135</v>
      </c>
      <c r="S21" s="103"/>
    </row>
    <row r="22" spans="1:19">
      <c r="A22" s="168"/>
      <c r="B22" s="83">
        <v>3</v>
      </c>
      <c r="C22" s="84">
        <f t="shared" ref="C22:C34" si="3">SUM(C21)</f>
        <v>25</v>
      </c>
      <c r="D22" s="85">
        <v>0.7</v>
      </c>
      <c r="E22" s="86">
        <f t="shared" si="0"/>
        <v>17.5</v>
      </c>
      <c r="F22" s="87">
        <f t="shared" ref="F22:F79" si="4">F21+E22</f>
        <v>552.5</v>
      </c>
      <c r="G22" s="182"/>
      <c r="H22" s="83">
        <v>3</v>
      </c>
      <c r="I22" s="84">
        <f t="shared" ref="I22:I34" si="5">SUM(I21)</f>
        <v>65.036160250000037</v>
      </c>
      <c r="J22" s="85">
        <v>0.7</v>
      </c>
      <c r="K22" s="86">
        <f t="shared" si="1"/>
        <v>45.525312175000025</v>
      </c>
      <c r="L22" s="87">
        <f t="shared" ref="L22:L79" si="6">L21+K22</f>
        <v>1437.2991415250006</v>
      </c>
      <c r="M22" s="168"/>
      <c r="N22" s="83">
        <v>3</v>
      </c>
      <c r="O22" s="84">
        <f t="shared" ref="O22:O34" si="7">SUM(O21)</f>
        <v>169.18808560254737</v>
      </c>
      <c r="P22" s="85">
        <v>0.7</v>
      </c>
      <c r="Q22" s="86">
        <f t="shared" si="2"/>
        <v>118.43165992178315</v>
      </c>
      <c r="R22" s="87">
        <f t="shared" ref="R22:R79" si="8">R21+Q22</f>
        <v>3739.0566918162967</v>
      </c>
      <c r="S22" s="103"/>
    </row>
    <row r="23" spans="1:19">
      <c r="A23" s="168"/>
      <c r="B23" s="83">
        <v>4</v>
      </c>
      <c r="C23" s="84">
        <f t="shared" si="3"/>
        <v>25</v>
      </c>
      <c r="D23" s="85">
        <v>0.7</v>
      </c>
      <c r="E23" s="86">
        <f t="shared" si="0"/>
        <v>17.5</v>
      </c>
      <c r="F23" s="87">
        <f t="shared" si="4"/>
        <v>570</v>
      </c>
      <c r="G23" s="182"/>
      <c r="H23" s="83">
        <v>4</v>
      </c>
      <c r="I23" s="84">
        <f t="shared" si="5"/>
        <v>65.036160250000037</v>
      </c>
      <c r="J23" s="85">
        <v>0.7</v>
      </c>
      <c r="K23" s="86">
        <f t="shared" si="1"/>
        <v>45.525312175000025</v>
      </c>
      <c r="L23" s="87">
        <f t="shared" si="6"/>
        <v>1482.8244537000005</v>
      </c>
      <c r="M23" s="168"/>
      <c r="N23" s="83">
        <v>4</v>
      </c>
      <c r="O23" s="84">
        <f t="shared" si="7"/>
        <v>169.18808560254737</v>
      </c>
      <c r="P23" s="85">
        <v>0.7</v>
      </c>
      <c r="Q23" s="86">
        <f t="shared" si="2"/>
        <v>118.43165992178315</v>
      </c>
      <c r="R23" s="87">
        <f t="shared" si="8"/>
        <v>3857.4883517380799</v>
      </c>
      <c r="S23" s="103"/>
    </row>
    <row r="24" spans="1:19">
      <c r="A24" s="168"/>
      <c r="B24" s="83">
        <v>5</v>
      </c>
      <c r="C24" s="84">
        <f t="shared" si="3"/>
        <v>25</v>
      </c>
      <c r="D24" s="85">
        <v>0.7</v>
      </c>
      <c r="E24" s="86">
        <f t="shared" si="0"/>
        <v>17.5</v>
      </c>
      <c r="F24" s="87">
        <f t="shared" si="4"/>
        <v>587.5</v>
      </c>
      <c r="G24" s="182"/>
      <c r="H24" s="83">
        <v>5</v>
      </c>
      <c r="I24" s="84">
        <f t="shared" si="5"/>
        <v>65.036160250000037</v>
      </c>
      <c r="J24" s="85">
        <v>0.7</v>
      </c>
      <c r="K24" s="86">
        <f t="shared" si="1"/>
        <v>45.525312175000025</v>
      </c>
      <c r="L24" s="87">
        <f t="shared" si="6"/>
        <v>1528.3497658750005</v>
      </c>
      <c r="M24" s="168"/>
      <c r="N24" s="83">
        <v>5</v>
      </c>
      <c r="O24" s="84">
        <f t="shared" si="7"/>
        <v>169.18808560254737</v>
      </c>
      <c r="P24" s="85">
        <v>0.7</v>
      </c>
      <c r="Q24" s="86">
        <f t="shared" si="2"/>
        <v>118.43165992178315</v>
      </c>
      <c r="R24" s="87">
        <f t="shared" si="8"/>
        <v>3975.9200116598631</v>
      </c>
      <c r="S24" s="103"/>
    </row>
    <row r="25" spans="1:19">
      <c r="A25" s="168"/>
      <c r="B25" s="83">
        <v>6</v>
      </c>
      <c r="C25" s="84">
        <f t="shared" si="3"/>
        <v>25</v>
      </c>
      <c r="D25" s="85">
        <v>0.7</v>
      </c>
      <c r="E25" s="86">
        <f t="shared" si="0"/>
        <v>17.5</v>
      </c>
      <c r="F25" s="87">
        <f t="shared" si="4"/>
        <v>605</v>
      </c>
      <c r="G25" s="182"/>
      <c r="H25" s="83">
        <v>6</v>
      </c>
      <c r="I25" s="84">
        <f t="shared" si="5"/>
        <v>65.036160250000037</v>
      </c>
      <c r="J25" s="85">
        <v>0.7</v>
      </c>
      <c r="K25" s="86">
        <f t="shared" si="1"/>
        <v>45.525312175000025</v>
      </c>
      <c r="L25" s="87">
        <f t="shared" si="6"/>
        <v>1573.8750780500004</v>
      </c>
      <c r="M25" s="168"/>
      <c r="N25" s="83">
        <v>6</v>
      </c>
      <c r="O25" s="84">
        <f t="shared" si="7"/>
        <v>169.18808560254737</v>
      </c>
      <c r="P25" s="85">
        <v>0.7</v>
      </c>
      <c r="Q25" s="86">
        <f t="shared" si="2"/>
        <v>118.43165992178315</v>
      </c>
      <c r="R25" s="87">
        <f t="shared" si="8"/>
        <v>4094.3516715816463</v>
      </c>
      <c r="S25" s="103"/>
    </row>
    <row r="26" spans="1:19">
      <c r="A26" s="168"/>
      <c r="B26" s="83">
        <v>7</v>
      </c>
      <c r="C26" s="84">
        <f t="shared" si="3"/>
        <v>25</v>
      </c>
      <c r="D26" s="85">
        <v>0.7</v>
      </c>
      <c r="E26" s="86">
        <f t="shared" si="0"/>
        <v>17.5</v>
      </c>
      <c r="F26" s="87">
        <f t="shared" si="4"/>
        <v>622.5</v>
      </c>
      <c r="G26" s="182"/>
      <c r="H26" s="83">
        <v>7</v>
      </c>
      <c r="I26" s="84">
        <f t="shared" si="5"/>
        <v>65.036160250000037</v>
      </c>
      <c r="J26" s="85">
        <v>0.7</v>
      </c>
      <c r="K26" s="86">
        <f t="shared" si="1"/>
        <v>45.525312175000025</v>
      </c>
      <c r="L26" s="87">
        <f t="shared" si="6"/>
        <v>1619.4003902250004</v>
      </c>
      <c r="M26" s="168"/>
      <c r="N26" s="83">
        <v>7</v>
      </c>
      <c r="O26" s="84">
        <f t="shared" si="7"/>
        <v>169.18808560254737</v>
      </c>
      <c r="P26" s="85">
        <v>0.7</v>
      </c>
      <c r="Q26" s="86">
        <f t="shared" si="2"/>
        <v>118.43165992178315</v>
      </c>
      <c r="R26" s="87">
        <f t="shared" si="8"/>
        <v>4212.7833315034295</v>
      </c>
      <c r="S26" s="103"/>
    </row>
    <row r="27" spans="1:19">
      <c r="A27" s="168"/>
      <c r="B27" s="83">
        <v>8</v>
      </c>
      <c r="C27" s="84">
        <f t="shared" si="3"/>
        <v>25</v>
      </c>
      <c r="D27" s="85">
        <v>0.7</v>
      </c>
      <c r="E27" s="86">
        <f t="shared" si="0"/>
        <v>17.5</v>
      </c>
      <c r="F27" s="87">
        <f t="shared" si="4"/>
        <v>640</v>
      </c>
      <c r="G27" s="182"/>
      <c r="H27" s="83">
        <v>8</v>
      </c>
      <c r="I27" s="84">
        <f t="shared" si="5"/>
        <v>65.036160250000037</v>
      </c>
      <c r="J27" s="85">
        <v>0.7</v>
      </c>
      <c r="K27" s="86">
        <f t="shared" si="1"/>
        <v>45.525312175000025</v>
      </c>
      <c r="L27" s="87">
        <f t="shared" si="6"/>
        <v>1664.9257024000003</v>
      </c>
      <c r="M27" s="168"/>
      <c r="N27" s="83">
        <v>8</v>
      </c>
      <c r="O27" s="84">
        <f t="shared" si="7"/>
        <v>169.18808560254737</v>
      </c>
      <c r="P27" s="85">
        <v>0.7</v>
      </c>
      <c r="Q27" s="86">
        <f t="shared" si="2"/>
        <v>118.43165992178315</v>
      </c>
      <c r="R27" s="87">
        <f t="shared" si="8"/>
        <v>4331.2149914252122</v>
      </c>
      <c r="S27" s="103"/>
    </row>
    <row r="28" spans="1:19">
      <c r="A28" s="168"/>
      <c r="B28" s="83">
        <v>9</v>
      </c>
      <c r="C28" s="84">
        <f t="shared" si="3"/>
        <v>25</v>
      </c>
      <c r="D28" s="85">
        <v>0.7</v>
      </c>
      <c r="E28" s="86">
        <f t="shared" si="0"/>
        <v>17.5</v>
      </c>
      <c r="F28" s="87">
        <f t="shared" si="4"/>
        <v>657.5</v>
      </c>
      <c r="G28" s="182"/>
      <c r="H28" s="83">
        <v>9</v>
      </c>
      <c r="I28" s="84">
        <f t="shared" si="5"/>
        <v>65.036160250000037</v>
      </c>
      <c r="J28" s="85">
        <v>0.7</v>
      </c>
      <c r="K28" s="86">
        <f t="shared" si="1"/>
        <v>45.525312175000025</v>
      </c>
      <c r="L28" s="87">
        <f t="shared" si="6"/>
        <v>1710.4510145750003</v>
      </c>
      <c r="M28" s="168"/>
      <c r="N28" s="83">
        <v>9</v>
      </c>
      <c r="O28" s="84">
        <f t="shared" si="7"/>
        <v>169.18808560254737</v>
      </c>
      <c r="P28" s="85">
        <v>0.7</v>
      </c>
      <c r="Q28" s="86">
        <f t="shared" si="2"/>
        <v>118.43165992178315</v>
      </c>
      <c r="R28" s="87">
        <f t="shared" si="8"/>
        <v>4449.646651346995</v>
      </c>
      <c r="S28" s="103"/>
    </row>
    <row r="29" spans="1:19">
      <c r="A29" s="168"/>
      <c r="B29" s="83">
        <v>10</v>
      </c>
      <c r="C29" s="84">
        <f t="shared" si="3"/>
        <v>25</v>
      </c>
      <c r="D29" s="85">
        <v>0.7</v>
      </c>
      <c r="E29" s="86">
        <f t="shared" si="0"/>
        <v>17.5</v>
      </c>
      <c r="F29" s="87">
        <f t="shared" si="4"/>
        <v>675</v>
      </c>
      <c r="G29" s="182"/>
      <c r="H29" s="83">
        <v>10</v>
      </c>
      <c r="I29" s="84">
        <f t="shared" si="5"/>
        <v>65.036160250000037</v>
      </c>
      <c r="J29" s="85">
        <v>0.7</v>
      </c>
      <c r="K29" s="86">
        <f t="shared" si="1"/>
        <v>45.525312175000025</v>
      </c>
      <c r="L29" s="87">
        <f t="shared" si="6"/>
        <v>1755.9763267500002</v>
      </c>
      <c r="M29" s="168"/>
      <c r="N29" s="83">
        <v>10</v>
      </c>
      <c r="O29" s="84">
        <f t="shared" si="7"/>
        <v>169.18808560254737</v>
      </c>
      <c r="P29" s="85">
        <v>0.7</v>
      </c>
      <c r="Q29" s="86">
        <f t="shared" si="2"/>
        <v>118.43165992178315</v>
      </c>
      <c r="R29" s="87">
        <f t="shared" si="8"/>
        <v>4568.0783112687777</v>
      </c>
      <c r="S29" s="103"/>
    </row>
    <row r="30" spans="1:19">
      <c r="A30" s="168"/>
      <c r="B30" s="83">
        <v>11</v>
      </c>
      <c r="C30" s="84">
        <f t="shared" si="3"/>
        <v>25</v>
      </c>
      <c r="D30" s="85">
        <v>0.7</v>
      </c>
      <c r="E30" s="86">
        <f t="shared" si="0"/>
        <v>17.5</v>
      </c>
      <c r="F30" s="87">
        <f t="shared" si="4"/>
        <v>692.5</v>
      </c>
      <c r="G30" s="182"/>
      <c r="H30" s="83">
        <v>11</v>
      </c>
      <c r="I30" s="84">
        <f t="shared" si="5"/>
        <v>65.036160250000037</v>
      </c>
      <c r="J30" s="85">
        <v>0.7</v>
      </c>
      <c r="K30" s="86">
        <f t="shared" si="1"/>
        <v>45.525312175000025</v>
      </c>
      <c r="L30" s="87">
        <f t="shared" si="6"/>
        <v>1801.5016389250002</v>
      </c>
      <c r="M30" s="168"/>
      <c r="N30" s="83">
        <v>11</v>
      </c>
      <c r="O30" s="84">
        <f t="shared" si="7"/>
        <v>169.18808560254737</v>
      </c>
      <c r="P30" s="85">
        <v>0.7</v>
      </c>
      <c r="Q30" s="86">
        <f t="shared" si="2"/>
        <v>118.43165992178315</v>
      </c>
      <c r="R30" s="87">
        <f t="shared" si="8"/>
        <v>4686.5099711905605</v>
      </c>
      <c r="S30" s="103"/>
    </row>
    <row r="31" spans="1:19">
      <c r="A31" s="168"/>
      <c r="B31" s="83">
        <v>12</v>
      </c>
      <c r="C31" s="84">
        <f t="shared" si="3"/>
        <v>25</v>
      </c>
      <c r="D31" s="85">
        <v>0.7</v>
      </c>
      <c r="E31" s="86">
        <f t="shared" si="0"/>
        <v>17.5</v>
      </c>
      <c r="F31" s="87">
        <f t="shared" si="4"/>
        <v>710</v>
      </c>
      <c r="G31" s="182"/>
      <c r="H31" s="83">
        <v>12</v>
      </c>
      <c r="I31" s="84">
        <f t="shared" si="5"/>
        <v>65.036160250000037</v>
      </c>
      <c r="J31" s="85">
        <v>0.7</v>
      </c>
      <c r="K31" s="86">
        <f t="shared" si="1"/>
        <v>45.525312175000025</v>
      </c>
      <c r="L31" s="87">
        <f t="shared" si="6"/>
        <v>1847.0269511000001</v>
      </c>
      <c r="M31" s="168"/>
      <c r="N31" s="83">
        <v>12</v>
      </c>
      <c r="O31" s="84">
        <f t="shared" si="7"/>
        <v>169.18808560254737</v>
      </c>
      <c r="P31" s="85">
        <v>0.7</v>
      </c>
      <c r="Q31" s="86">
        <f t="shared" si="2"/>
        <v>118.43165992178315</v>
      </c>
      <c r="R31" s="87">
        <f t="shared" si="8"/>
        <v>4804.9416311123432</v>
      </c>
      <c r="S31" s="103"/>
    </row>
    <row r="32" spans="1:19">
      <c r="A32" s="168"/>
      <c r="B32" s="83">
        <v>13</v>
      </c>
      <c r="C32" s="84">
        <f t="shared" si="3"/>
        <v>25</v>
      </c>
      <c r="D32" s="85">
        <v>0.7</v>
      </c>
      <c r="E32" s="46">
        <f>-SUM(C32)</f>
        <v>-25</v>
      </c>
      <c r="F32" s="87">
        <f t="shared" si="4"/>
        <v>685</v>
      </c>
      <c r="G32" s="182"/>
      <c r="H32" s="83">
        <v>13</v>
      </c>
      <c r="I32" s="84">
        <f t="shared" si="5"/>
        <v>65.036160250000037</v>
      </c>
      <c r="J32" s="85">
        <v>0.7</v>
      </c>
      <c r="K32" s="46">
        <f>-SUM(I32)</f>
        <v>-65.036160250000037</v>
      </c>
      <c r="L32" s="87">
        <f t="shared" si="6"/>
        <v>1781.9907908500002</v>
      </c>
      <c r="M32" s="168"/>
      <c r="N32" s="83">
        <v>13</v>
      </c>
      <c r="O32" s="84">
        <f t="shared" si="7"/>
        <v>169.18808560254737</v>
      </c>
      <c r="P32" s="85">
        <v>0.7</v>
      </c>
      <c r="Q32" s="46">
        <f>-SUM(O32)</f>
        <v>-169.18808560254737</v>
      </c>
      <c r="R32" s="87">
        <f t="shared" si="8"/>
        <v>4635.7535455097959</v>
      </c>
      <c r="S32" s="103"/>
    </row>
    <row r="33" spans="1:19">
      <c r="A33" s="168"/>
      <c r="B33" s="83">
        <v>14</v>
      </c>
      <c r="C33" s="84">
        <f t="shared" si="3"/>
        <v>25</v>
      </c>
      <c r="D33" s="85">
        <v>0.7</v>
      </c>
      <c r="E33" s="46">
        <f>-SUM(C33)</f>
        <v>-25</v>
      </c>
      <c r="F33" s="87">
        <f t="shared" si="4"/>
        <v>660</v>
      </c>
      <c r="G33" s="182"/>
      <c r="H33" s="83">
        <v>14</v>
      </c>
      <c r="I33" s="84">
        <f t="shared" si="5"/>
        <v>65.036160250000037</v>
      </c>
      <c r="J33" s="85">
        <v>0.7</v>
      </c>
      <c r="K33" s="46">
        <f>-SUM(I33)</f>
        <v>-65.036160250000037</v>
      </c>
      <c r="L33" s="87">
        <f t="shared" si="6"/>
        <v>1716.9546306000002</v>
      </c>
      <c r="M33" s="168"/>
      <c r="N33" s="83">
        <v>14</v>
      </c>
      <c r="O33" s="84">
        <f t="shared" si="7"/>
        <v>169.18808560254737</v>
      </c>
      <c r="P33" s="85">
        <v>0.7</v>
      </c>
      <c r="Q33" s="46">
        <f>-SUM(O33)</f>
        <v>-169.18808560254737</v>
      </c>
      <c r="R33" s="87">
        <f t="shared" si="8"/>
        <v>4466.5654599072486</v>
      </c>
      <c r="S33" s="103"/>
    </row>
    <row r="34" spans="1:19" ht="17.25" thickBot="1">
      <c r="A34" s="180"/>
      <c r="B34" s="109">
        <v>15</v>
      </c>
      <c r="C34" s="84">
        <f t="shared" si="3"/>
        <v>25</v>
      </c>
      <c r="D34" s="111">
        <v>0.7</v>
      </c>
      <c r="E34" s="50">
        <f>-SUM(C34)</f>
        <v>-25</v>
      </c>
      <c r="F34" s="112">
        <f t="shared" si="4"/>
        <v>635</v>
      </c>
      <c r="G34" s="183"/>
      <c r="H34" s="109">
        <v>15</v>
      </c>
      <c r="I34" s="84">
        <f t="shared" si="5"/>
        <v>65.036160250000037</v>
      </c>
      <c r="J34" s="111">
        <v>0.7</v>
      </c>
      <c r="K34" s="50">
        <f>-SUM(I34)</f>
        <v>-65.036160250000037</v>
      </c>
      <c r="L34" s="112">
        <f t="shared" si="6"/>
        <v>1651.9184703500002</v>
      </c>
      <c r="M34" s="180"/>
      <c r="N34" s="109">
        <v>15</v>
      </c>
      <c r="O34" s="84">
        <f t="shared" si="7"/>
        <v>169.18808560254737</v>
      </c>
      <c r="P34" s="111">
        <v>0.7</v>
      </c>
      <c r="Q34" s="50">
        <f>-SUM(O34)</f>
        <v>-169.18808560254737</v>
      </c>
      <c r="R34" s="112">
        <f t="shared" si="8"/>
        <v>4297.3773743047013</v>
      </c>
      <c r="S34" s="103"/>
    </row>
    <row r="35" spans="1:19" ht="15" customHeight="1">
      <c r="A35" s="167" t="s">
        <v>15</v>
      </c>
      <c r="B35" s="113">
        <v>1</v>
      </c>
      <c r="C35" s="114">
        <f>SUM(F34*C17)</f>
        <v>31.75</v>
      </c>
      <c r="D35" s="115">
        <v>0.7</v>
      </c>
      <c r="E35" s="116">
        <f t="shared" ref="E35:E46" si="9">SUM(C35*D35)</f>
        <v>22.224999999999998</v>
      </c>
      <c r="F35" s="114">
        <f t="shared" si="4"/>
        <v>657.22500000000002</v>
      </c>
      <c r="G35" s="161" t="s">
        <v>15</v>
      </c>
      <c r="H35" s="113">
        <v>1</v>
      </c>
      <c r="I35" s="114">
        <f>SUM(L34*I17)</f>
        <v>82.595923517500012</v>
      </c>
      <c r="J35" s="115">
        <v>0.7</v>
      </c>
      <c r="K35" s="116">
        <f t="shared" ref="K35:K46" si="10">SUM(I35*J35)</f>
        <v>57.817146462250001</v>
      </c>
      <c r="L35" s="114">
        <f t="shared" si="6"/>
        <v>1709.7356168122503</v>
      </c>
      <c r="M35" s="167" t="s">
        <v>15</v>
      </c>
      <c r="N35" s="113">
        <v>1</v>
      </c>
      <c r="O35" s="114">
        <f>SUM(R34*O17)</f>
        <v>214.86886871523507</v>
      </c>
      <c r="P35" s="115">
        <v>0.7</v>
      </c>
      <c r="Q35" s="116">
        <f t="shared" ref="Q35:Q46" si="11">SUM(O35*P35)</f>
        <v>150.40820810066452</v>
      </c>
      <c r="R35" s="114">
        <f t="shared" si="8"/>
        <v>4447.7855824053659</v>
      </c>
      <c r="S35" s="103"/>
    </row>
    <row r="36" spans="1:19">
      <c r="A36" s="168"/>
      <c r="B36" s="83">
        <v>2</v>
      </c>
      <c r="C36" s="84">
        <f>SUM(C35)</f>
        <v>31.75</v>
      </c>
      <c r="D36" s="85">
        <v>0.7</v>
      </c>
      <c r="E36" s="86">
        <f t="shared" si="9"/>
        <v>22.224999999999998</v>
      </c>
      <c r="F36" s="84">
        <f t="shared" si="4"/>
        <v>679.45</v>
      </c>
      <c r="G36" s="162"/>
      <c r="H36" s="83">
        <v>2</v>
      </c>
      <c r="I36" s="84">
        <f>SUM(I35)</f>
        <v>82.595923517500012</v>
      </c>
      <c r="J36" s="85">
        <v>0.7</v>
      </c>
      <c r="K36" s="86">
        <f t="shared" si="10"/>
        <v>57.817146462250001</v>
      </c>
      <c r="L36" s="84">
        <f t="shared" si="6"/>
        <v>1767.5527632745004</v>
      </c>
      <c r="M36" s="168"/>
      <c r="N36" s="83">
        <v>2</v>
      </c>
      <c r="O36" s="84">
        <f>SUM(O35)</f>
        <v>214.86886871523507</v>
      </c>
      <c r="P36" s="85">
        <v>0.7</v>
      </c>
      <c r="Q36" s="86">
        <f t="shared" si="11"/>
        <v>150.40820810066452</v>
      </c>
      <c r="R36" s="84">
        <f t="shared" si="8"/>
        <v>4598.1937905060304</v>
      </c>
      <c r="S36" s="103"/>
    </row>
    <row r="37" spans="1:19">
      <c r="A37" s="168"/>
      <c r="B37" s="83">
        <v>3</v>
      </c>
      <c r="C37" s="84">
        <f t="shared" ref="C37:C49" si="12">SUM(C36)</f>
        <v>31.75</v>
      </c>
      <c r="D37" s="85">
        <v>0.7</v>
      </c>
      <c r="E37" s="86">
        <f t="shared" si="9"/>
        <v>22.224999999999998</v>
      </c>
      <c r="F37" s="84">
        <f t="shared" si="4"/>
        <v>701.67500000000007</v>
      </c>
      <c r="G37" s="162"/>
      <c r="H37" s="83">
        <v>3</v>
      </c>
      <c r="I37" s="84">
        <f t="shared" ref="I37:I49" si="13">SUM(I36)</f>
        <v>82.595923517500012</v>
      </c>
      <c r="J37" s="85">
        <v>0.7</v>
      </c>
      <c r="K37" s="86">
        <f t="shared" si="10"/>
        <v>57.817146462250001</v>
      </c>
      <c r="L37" s="84">
        <f t="shared" si="6"/>
        <v>1825.3699097367505</v>
      </c>
      <c r="M37" s="168"/>
      <c r="N37" s="83">
        <v>3</v>
      </c>
      <c r="O37" s="84">
        <f t="shared" ref="O37:O49" si="14">SUM(O36)</f>
        <v>214.86886871523507</v>
      </c>
      <c r="P37" s="85">
        <v>0.7</v>
      </c>
      <c r="Q37" s="86">
        <f t="shared" si="11"/>
        <v>150.40820810066452</v>
      </c>
      <c r="R37" s="84">
        <f t="shared" si="8"/>
        <v>4748.6019986066949</v>
      </c>
      <c r="S37" s="103"/>
    </row>
    <row r="38" spans="1:19">
      <c r="A38" s="168"/>
      <c r="B38" s="83">
        <v>4</v>
      </c>
      <c r="C38" s="84">
        <f t="shared" si="12"/>
        <v>31.75</v>
      </c>
      <c r="D38" s="85">
        <v>0.7</v>
      </c>
      <c r="E38" s="86">
        <f t="shared" si="9"/>
        <v>22.224999999999998</v>
      </c>
      <c r="F38" s="84">
        <f t="shared" si="4"/>
        <v>723.90000000000009</v>
      </c>
      <c r="G38" s="162"/>
      <c r="H38" s="83">
        <v>4</v>
      </c>
      <c r="I38" s="84">
        <f t="shared" si="13"/>
        <v>82.595923517500012</v>
      </c>
      <c r="J38" s="85">
        <v>0.7</v>
      </c>
      <c r="K38" s="86">
        <f t="shared" si="10"/>
        <v>57.817146462250001</v>
      </c>
      <c r="L38" s="84">
        <f t="shared" si="6"/>
        <v>1883.1870561990006</v>
      </c>
      <c r="M38" s="168"/>
      <c r="N38" s="83">
        <v>4</v>
      </c>
      <c r="O38" s="84">
        <f t="shared" si="14"/>
        <v>214.86886871523507</v>
      </c>
      <c r="P38" s="85">
        <v>0.7</v>
      </c>
      <c r="Q38" s="86">
        <f t="shared" si="11"/>
        <v>150.40820810066452</v>
      </c>
      <c r="R38" s="84">
        <f t="shared" si="8"/>
        <v>4899.0102067073594</v>
      </c>
      <c r="S38" s="103"/>
    </row>
    <row r="39" spans="1:19" ht="15" customHeight="1">
      <c r="A39" s="168"/>
      <c r="B39" s="83">
        <v>5</v>
      </c>
      <c r="C39" s="84">
        <f t="shared" si="12"/>
        <v>31.75</v>
      </c>
      <c r="D39" s="85">
        <v>0.7</v>
      </c>
      <c r="E39" s="86">
        <f t="shared" si="9"/>
        <v>22.224999999999998</v>
      </c>
      <c r="F39" s="84">
        <f t="shared" si="4"/>
        <v>746.12500000000011</v>
      </c>
      <c r="G39" s="162"/>
      <c r="H39" s="83">
        <v>5</v>
      </c>
      <c r="I39" s="84">
        <f t="shared" si="13"/>
        <v>82.595923517500012</v>
      </c>
      <c r="J39" s="85">
        <v>0.7</v>
      </c>
      <c r="K39" s="86">
        <f t="shared" si="10"/>
        <v>57.817146462250001</v>
      </c>
      <c r="L39" s="84">
        <f t="shared" si="6"/>
        <v>1941.0042026612507</v>
      </c>
      <c r="M39" s="168"/>
      <c r="N39" s="83">
        <v>5</v>
      </c>
      <c r="O39" s="84">
        <f t="shared" si="14"/>
        <v>214.86886871523507</v>
      </c>
      <c r="P39" s="85">
        <v>0.7</v>
      </c>
      <c r="Q39" s="86">
        <f t="shared" si="11"/>
        <v>150.40820810066452</v>
      </c>
      <c r="R39" s="84">
        <f t="shared" si="8"/>
        <v>5049.418414808024</v>
      </c>
      <c r="S39" s="103"/>
    </row>
    <row r="40" spans="1:19" ht="15" customHeight="1">
      <c r="A40" s="168"/>
      <c r="B40" s="83">
        <v>6</v>
      </c>
      <c r="C40" s="84">
        <f t="shared" si="12"/>
        <v>31.75</v>
      </c>
      <c r="D40" s="85">
        <v>0.7</v>
      </c>
      <c r="E40" s="86">
        <f t="shared" si="9"/>
        <v>22.224999999999998</v>
      </c>
      <c r="F40" s="84">
        <f t="shared" si="4"/>
        <v>768.35000000000014</v>
      </c>
      <c r="G40" s="162"/>
      <c r="H40" s="83">
        <v>6</v>
      </c>
      <c r="I40" s="84">
        <f t="shared" si="13"/>
        <v>82.595923517500012</v>
      </c>
      <c r="J40" s="85">
        <v>0.7</v>
      </c>
      <c r="K40" s="86">
        <f t="shared" si="10"/>
        <v>57.817146462250001</v>
      </c>
      <c r="L40" s="84">
        <f t="shared" si="6"/>
        <v>1998.8213491235008</v>
      </c>
      <c r="M40" s="168"/>
      <c r="N40" s="83">
        <v>6</v>
      </c>
      <c r="O40" s="84">
        <f t="shared" si="14"/>
        <v>214.86886871523507</v>
      </c>
      <c r="P40" s="85">
        <v>0.7</v>
      </c>
      <c r="Q40" s="86">
        <f t="shared" si="11"/>
        <v>150.40820810066452</v>
      </c>
      <c r="R40" s="84">
        <f t="shared" si="8"/>
        <v>5199.8266229086885</v>
      </c>
      <c r="S40" s="103"/>
    </row>
    <row r="41" spans="1:19" ht="15" customHeight="1">
      <c r="A41" s="168"/>
      <c r="B41" s="83">
        <v>7</v>
      </c>
      <c r="C41" s="84">
        <f t="shared" si="12"/>
        <v>31.75</v>
      </c>
      <c r="D41" s="85">
        <v>0.7</v>
      </c>
      <c r="E41" s="86">
        <f t="shared" si="9"/>
        <v>22.224999999999998</v>
      </c>
      <c r="F41" s="84">
        <f t="shared" si="4"/>
        <v>790.57500000000016</v>
      </c>
      <c r="G41" s="162"/>
      <c r="H41" s="83">
        <v>7</v>
      </c>
      <c r="I41" s="84">
        <f t="shared" si="13"/>
        <v>82.595923517500012</v>
      </c>
      <c r="J41" s="85">
        <v>0.7</v>
      </c>
      <c r="K41" s="86">
        <f t="shared" si="10"/>
        <v>57.817146462250001</v>
      </c>
      <c r="L41" s="84">
        <f t="shared" si="6"/>
        <v>2056.6384955857507</v>
      </c>
      <c r="M41" s="168"/>
      <c r="N41" s="83">
        <v>7</v>
      </c>
      <c r="O41" s="84">
        <f t="shared" si="14"/>
        <v>214.86886871523507</v>
      </c>
      <c r="P41" s="85">
        <v>0.7</v>
      </c>
      <c r="Q41" s="86">
        <f t="shared" si="11"/>
        <v>150.40820810066452</v>
      </c>
      <c r="R41" s="84">
        <f t="shared" si="8"/>
        <v>5350.234831009353</v>
      </c>
      <c r="S41" s="103"/>
    </row>
    <row r="42" spans="1:19" ht="15" customHeight="1">
      <c r="A42" s="168"/>
      <c r="B42" s="83">
        <v>8</v>
      </c>
      <c r="C42" s="84">
        <f t="shared" si="12"/>
        <v>31.75</v>
      </c>
      <c r="D42" s="85">
        <v>0.7</v>
      </c>
      <c r="E42" s="86">
        <f t="shared" si="9"/>
        <v>22.224999999999998</v>
      </c>
      <c r="F42" s="84">
        <f t="shared" si="4"/>
        <v>812.80000000000018</v>
      </c>
      <c r="G42" s="162"/>
      <c r="H42" s="83">
        <v>8</v>
      </c>
      <c r="I42" s="84">
        <f t="shared" si="13"/>
        <v>82.595923517500012</v>
      </c>
      <c r="J42" s="85">
        <v>0.7</v>
      </c>
      <c r="K42" s="86">
        <f t="shared" si="10"/>
        <v>57.817146462250001</v>
      </c>
      <c r="L42" s="84">
        <f t="shared" si="6"/>
        <v>2114.4556420480008</v>
      </c>
      <c r="M42" s="168"/>
      <c r="N42" s="83">
        <v>8</v>
      </c>
      <c r="O42" s="84">
        <f t="shared" si="14"/>
        <v>214.86886871523507</v>
      </c>
      <c r="P42" s="85">
        <v>0.7</v>
      </c>
      <c r="Q42" s="86">
        <f t="shared" si="11"/>
        <v>150.40820810066452</v>
      </c>
      <c r="R42" s="84">
        <f t="shared" si="8"/>
        <v>5500.6430391100175</v>
      </c>
      <c r="S42" s="103"/>
    </row>
    <row r="43" spans="1:19" ht="15" customHeight="1">
      <c r="A43" s="168"/>
      <c r="B43" s="83">
        <v>9</v>
      </c>
      <c r="C43" s="84">
        <f t="shared" si="12"/>
        <v>31.75</v>
      </c>
      <c r="D43" s="85">
        <v>0.7</v>
      </c>
      <c r="E43" s="86">
        <f t="shared" si="9"/>
        <v>22.224999999999998</v>
      </c>
      <c r="F43" s="84">
        <f t="shared" si="4"/>
        <v>835.0250000000002</v>
      </c>
      <c r="G43" s="162"/>
      <c r="H43" s="83">
        <v>9</v>
      </c>
      <c r="I43" s="84">
        <f t="shared" si="13"/>
        <v>82.595923517500012</v>
      </c>
      <c r="J43" s="85">
        <v>0.7</v>
      </c>
      <c r="K43" s="86">
        <f t="shared" si="10"/>
        <v>57.817146462250001</v>
      </c>
      <c r="L43" s="84">
        <f t="shared" si="6"/>
        <v>2172.2727885102508</v>
      </c>
      <c r="M43" s="168"/>
      <c r="N43" s="83">
        <v>9</v>
      </c>
      <c r="O43" s="84">
        <f t="shared" si="14"/>
        <v>214.86886871523507</v>
      </c>
      <c r="P43" s="85">
        <v>0.7</v>
      </c>
      <c r="Q43" s="86">
        <f t="shared" si="11"/>
        <v>150.40820810066452</v>
      </c>
      <c r="R43" s="84">
        <f t="shared" si="8"/>
        <v>5651.051247210682</v>
      </c>
      <c r="S43" s="103"/>
    </row>
    <row r="44" spans="1:19" ht="15" customHeight="1">
      <c r="A44" s="168"/>
      <c r="B44" s="83">
        <v>10</v>
      </c>
      <c r="C44" s="84">
        <f t="shared" si="12"/>
        <v>31.75</v>
      </c>
      <c r="D44" s="85">
        <v>0.7</v>
      </c>
      <c r="E44" s="86">
        <f t="shared" si="9"/>
        <v>22.224999999999998</v>
      </c>
      <c r="F44" s="84">
        <f t="shared" si="4"/>
        <v>857.25000000000023</v>
      </c>
      <c r="G44" s="162"/>
      <c r="H44" s="83">
        <v>10</v>
      </c>
      <c r="I44" s="84">
        <f t="shared" si="13"/>
        <v>82.595923517500012</v>
      </c>
      <c r="J44" s="85">
        <v>0.7</v>
      </c>
      <c r="K44" s="86">
        <f t="shared" si="10"/>
        <v>57.817146462250001</v>
      </c>
      <c r="L44" s="84">
        <f t="shared" si="6"/>
        <v>2230.0899349725009</v>
      </c>
      <c r="M44" s="168"/>
      <c r="N44" s="83">
        <v>10</v>
      </c>
      <c r="O44" s="84">
        <f t="shared" si="14"/>
        <v>214.86886871523507</v>
      </c>
      <c r="P44" s="85">
        <v>0.7</v>
      </c>
      <c r="Q44" s="86">
        <f t="shared" si="11"/>
        <v>150.40820810066452</v>
      </c>
      <c r="R44" s="84">
        <f t="shared" si="8"/>
        <v>5801.4594553113466</v>
      </c>
      <c r="S44" s="103"/>
    </row>
    <row r="45" spans="1:19">
      <c r="A45" s="168"/>
      <c r="B45" s="83">
        <v>11</v>
      </c>
      <c r="C45" s="84">
        <f t="shared" si="12"/>
        <v>31.75</v>
      </c>
      <c r="D45" s="85">
        <v>0.7</v>
      </c>
      <c r="E45" s="86">
        <f t="shared" si="9"/>
        <v>22.224999999999998</v>
      </c>
      <c r="F45" s="84">
        <f t="shared" si="4"/>
        <v>879.47500000000025</v>
      </c>
      <c r="G45" s="162"/>
      <c r="H45" s="83">
        <v>11</v>
      </c>
      <c r="I45" s="84">
        <f t="shared" si="13"/>
        <v>82.595923517500012</v>
      </c>
      <c r="J45" s="85">
        <v>0.7</v>
      </c>
      <c r="K45" s="86">
        <f t="shared" si="10"/>
        <v>57.817146462250001</v>
      </c>
      <c r="L45" s="84">
        <f t="shared" si="6"/>
        <v>2287.907081434751</v>
      </c>
      <c r="M45" s="168"/>
      <c r="N45" s="83">
        <v>11</v>
      </c>
      <c r="O45" s="84">
        <f t="shared" si="14"/>
        <v>214.86886871523507</v>
      </c>
      <c r="P45" s="85">
        <v>0.7</v>
      </c>
      <c r="Q45" s="86">
        <f t="shared" si="11"/>
        <v>150.40820810066452</v>
      </c>
      <c r="R45" s="84">
        <f t="shared" si="8"/>
        <v>5951.8676634120111</v>
      </c>
      <c r="S45" s="103"/>
    </row>
    <row r="46" spans="1:19">
      <c r="A46" s="168"/>
      <c r="B46" s="83">
        <v>12</v>
      </c>
      <c r="C46" s="84">
        <f t="shared" si="12"/>
        <v>31.75</v>
      </c>
      <c r="D46" s="85">
        <v>0.7</v>
      </c>
      <c r="E46" s="86">
        <f t="shared" si="9"/>
        <v>22.224999999999998</v>
      </c>
      <c r="F46" s="84">
        <f t="shared" si="4"/>
        <v>901.70000000000027</v>
      </c>
      <c r="G46" s="162"/>
      <c r="H46" s="83">
        <v>12</v>
      </c>
      <c r="I46" s="84">
        <f t="shared" si="13"/>
        <v>82.595923517500012</v>
      </c>
      <c r="J46" s="85">
        <v>0.7</v>
      </c>
      <c r="K46" s="86">
        <f t="shared" si="10"/>
        <v>57.817146462250001</v>
      </c>
      <c r="L46" s="84">
        <f t="shared" si="6"/>
        <v>2345.7242278970011</v>
      </c>
      <c r="M46" s="168"/>
      <c r="N46" s="83">
        <v>12</v>
      </c>
      <c r="O46" s="84">
        <f t="shared" si="14"/>
        <v>214.86886871523507</v>
      </c>
      <c r="P46" s="85">
        <v>0.7</v>
      </c>
      <c r="Q46" s="86">
        <f t="shared" si="11"/>
        <v>150.40820810066452</v>
      </c>
      <c r="R46" s="84">
        <f t="shared" si="8"/>
        <v>6102.2758715126756</v>
      </c>
      <c r="S46" s="103"/>
    </row>
    <row r="47" spans="1:19">
      <c r="A47" s="168"/>
      <c r="B47" s="83">
        <v>13</v>
      </c>
      <c r="C47" s="84">
        <f t="shared" si="12"/>
        <v>31.75</v>
      </c>
      <c r="D47" s="85">
        <v>0.7</v>
      </c>
      <c r="E47" s="46">
        <f t="shared" ref="E47:E49" si="15">-SUM(C47)</f>
        <v>-31.75</v>
      </c>
      <c r="F47" s="84">
        <f t="shared" si="4"/>
        <v>869.95000000000027</v>
      </c>
      <c r="G47" s="162"/>
      <c r="H47" s="83">
        <v>13</v>
      </c>
      <c r="I47" s="84">
        <f t="shared" si="13"/>
        <v>82.595923517500012</v>
      </c>
      <c r="J47" s="85">
        <v>0.7</v>
      </c>
      <c r="K47" s="46">
        <f t="shared" ref="K47:K49" si="16">-SUM(I47)</f>
        <v>-82.595923517500012</v>
      </c>
      <c r="L47" s="84">
        <f t="shared" si="6"/>
        <v>2263.1283043795011</v>
      </c>
      <c r="M47" s="168"/>
      <c r="N47" s="83">
        <v>13</v>
      </c>
      <c r="O47" s="84">
        <f t="shared" si="14"/>
        <v>214.86886871523507</v>
      </c>
      <c r="P47" s="85">
        <v>0.7</v>
      </c>
      <c r="Q47" s="46">
        <f t="shared" ref="Q47:Q49" si="17">-SUM(O47)</f>
        <v>-214.86886871523507</v>
      </c>
      <c r="R47" s="84">
        <f t="shared" si="8"/>
        <v>5887.4070027974403</v>
      </c>
      <c r="S47" s="103"/>
    </row>
    <row r="48" spans="1:19">
      <c r="A48" s="168"/>
      <c r="B48" s="83">
        <v>14</v>
      </c>
      <c r="C48" s="84">
        <f t="shared" si="12"/>
        <v>31.75</v>
      </c>
      <c r="D48" s="85">
        <v>0.7</v>
      </c>
      <c r="E48" s="46">
        <f t="shared" si="15"/>
        <v>-31.75</v>
      </c>
      <c r="F48" s="84">
        <f t="shared" si="4"/>
        <v>838.20000000000027</v>
      </c>
      <c r="G48" s="162"/>
      <c r="H48" s="83">
        <v>14</v>
      </c>
      <c r="I48" s="84">
        <f t="shared" si="13"/>
        <v>82.595923517500012</v>
      </c>
      <c r="J48" s="85">
        <v>0.7</v>
      </c>
      <c r="K48" s="46">
        <f t="shared" si="16"/>
        <v>-82.595923517500012</v>
      </c>
      <c r="L48" s="84">
        <f t="shared" si="6"/>
        <v>2180.532380862001</v>
      </c>
      <c r="M48" s="168"/>
      <c r="N48" s="83">
        <v>14</v>
      </c>
      <c r="O48" s="84">
        <f t="shared" si="14"/>
        <v>214.86886871523507</v>
      </c>
      <c r="P48" s="85">
        <v>0.7</v>
      </c>
      <c r="Q48" s="46">
        <f t="shared" si="17"/>
        <v>-214.86886871523507</v>
      </c>
      <c r="R48" s="84">
        <f t="shared" si="8"/>
        <v>5672.538134082205</v>
      </c>
      <c r="S48" s="103"/>
    </row>
    <row r="49" spans="1:19" ht="17.25" thickBot="1">
      <c r="A49" s="169"/>
      <c r="B49" s="88">
        <v>15</v>
      </c>
      <c r="C49" s="84">
        <f t="shared" si="12"/>
        <v>31.75</v>
      </c>
      <c r="D49" s="90">
        <v>0.7</v>
      </c>
      <c r="E49" s="46">
        <f t="shared" si="15"/>
        <v>-31.75</v>
      </c>
      <c r="F49" s="89">
        <f t="shared" si="4"/>
        <v>806.45000000000027</v>
      </c>
      <c r="G49" s="163"/>
      <c r="H49" s="88">
        <v>15</v>
      </c>
      <c r="I49" s="84">
        <f t="shared" si="13"/>
        <v>82.595923517500012</v>
      </c>
      <c r="J49" s="90">
        <v>0.7</v>
      </c>
      <c r="K49" s="46">
        <f t="shared" si="16"/>
        <v>-82.595923517500012</v>
      </c>
      <c r="L49" s="89">
        <f t="shared" si="6"/>
        <v>2097.9364573445009</v>
      </c>
      <c r="M49" s="169"/>
      <c r="N49" s="88">
        <v>15</v>
      </c>
      <c r="O49" s="84">
        <f t="shared" si="14"/>
        <v>214.86886871523507</v>
      </c>
      <c r="P49" s="90">
        <v>0.7</v>
      </c>
      <c r="Q49" s="46">
        <f t="shared" si="17"/>
        <v>-214.86886871523507</v>
      </c>
      <c r="R49" s="89">
        <f t="shared" si="8"/>
        <v>5457.6692653669697</v>
      </c>
      <c r="S49" s="103"/>
    </row>
    <row r="50" spans="1:19" ht="15" customHeight="1">
      <c r="A50" s="167" t="s">
        <v>16</v>
      </c>
      <c r="B50" s="113">
        <v>1</v>
      </c>
      <c r="C50" s="114">
        <f>SUM(F49*C17)</f>
        <v>40.322500000000019</v>
      </c>
      <c r="D50" s="115">
        <v>0.7</v>
      </c>
      <c r="E50" s="116">
        <f>C50*70%</f>
        <v>28.225750000000012</v>
      </c>
      <c r="F50" s="114">
        <f t="shared" si="4"/>
        <v>834.67575000000033</v>
      </c>
      <c r="G50" s="161" t="s">
        <v>16</v>
      </c>
      <c r="H50" s="113">
        <v>1</v>
      </c>
      <c r="I50" s="114">
        <f>SUM(L49*I17)</f>
        <v>104.89682286722505</v>
      </c>
      <c r="J50" s="115">
        <v>0.7</v>
      </c>
      <c r="K50" s="116">
        <f>I50*70%</f>
        <v>73.427776007057531</v>
      </c>
      <c r="L50" s="114">
        <f t="shared" si="6"/>
        <v>2171.3642333515586</v>
      </c>
      <c r="M50" s="167" t="s">
        <v>16</v>
      </c>
      <c r="N50" s="113">
        <v>1</v>
      </c>
      <c r="O50" s="114">
        <f>SUM(R49*O17)</f>
        <v>272.88346326834852</v>
      </c>
      <c r="P50" s="115">
        <v>0.7</v>
      </c>
      <c r="Q50" s="116">
        <f>O50*70%</f>
        <v>191.01842428784394</v>
      </c>
      <c r="R50" s="114">
        <f t="shared" si="8"/>
        <v>5648.6876896548138</v>
      </c>
      <c r="S50" s="103"/>
    </row>
    <row r="51" spans="1:19">
      <c r="A51" s="168"/>
      <c r="B51" s="83">
        <v>2</v>
      </c>
      <c r="C51" s="84">
        <f>SUM(C50)</f>
        <v>40.322500000000019</v>
      </c>
      <c r="D51" s="85">
        <v>0.7</v>
      </c>
      <c r="E51" s="86">
        <f>C51*70%</f>
        <v>28.225750000000012</v>
      </c>
      <c r="F51" s="84">
        <f t="shared" si="4"/>
        <v>862.9015000000004</v>
      </c>
      <c r="G51" s="162"/>
      <c r="H51" s="83">
        <v>2</v>
      </c>
      <c r="I51" s="84">
        <f>SUM(I50)</f>
        <v>104.89682286722505</v>
      </c>
      <c r="J51" s="85">
        <v>0.7</v>
      </c>
      <c r="K51" s="86">
        <f>I51*70%</f>
        <v>73.427776007057531</v>
      </c>
      <c r="L51" s="84">
        <f t="shared" si="6"/>
        <v>2244.7920093586163</v>
      </c>
      <c r="M51" s="168"/>
      <c r="N51" s="83">
        <v>2</v>
      </c>
      <c r="O51" s="84">
        <f>SUM(O50)</f>
        <v>272.88346326834852</v>
      </c>
      <c r="P51" s="85">
        <v>0.7</v>
      </c>
      <c r="Q51" s="86">
        <f>O51*70%</f>
        <v>191.01842428784394</v>
      </c>
      <c r="R51" s="84">
        <f t="shared" si="8"/>
        <v>5839.7061139426578</v>
      </c>
      <c r="S51" s="103"/>
    </row>
    <row r="52" spans="1:19">
      <c r="A52" s="168"/>
      <c r="B52" s="83">
        <v>3</v>
      </c>
      <c r="C52" s="84">
        <f t="shared" ref="C52:C64" si="18">SUM(C51)</f>
        <v>40.322500000000019</v>
      </c>
      <c r="D52" s="85">
        <v>0.7</v>
      </c>
      <c r="E52" s="86">
        <f t="shared" ref="E52:E61" si="19">C52*70%</f>
        <v>28.225750000000012</v>
      </c>
      <c r="F52" s="84">
        <f t="shared" si="4"/>
        <v>891.12725000000046</v>
      </c>
      <c r="G52" s="162"/>
      <c r="H52" s="83">
        <v>3</v>
      </c>
      <c r="I52" s="84">
        <f t="shared" ref="I52:I64" si="20">SUM(I51)</f>
        <v>104.89682286722505</v>
      </c>
      <c r="J52" s="85">
        <v>0.7</v>
      </c>
      <c r="K52" s="86">
        <f t="shared" ref="K52:K61" si="21">I52*70%</f>
        <v>73.427776007057531</v>
      </c>
      <c r="L52" s="84">
        <f t="shared" si="6"/>
        <v>2318.2197853656739</v>
      </c>
      <c r="M52" s="168"/>
      <c r="N52" s="83">
        <v>3</v>
      </c>
      <c r="O52" s="84">
        <f t="shared" ref="O52:O64" si="22">SUM(O51)</f>
        <v>272.88346326834852</v>
      </c>
      <c r="P52" s="85">
        <v>0.7</v>
      </c>
      <c r="Q52" s="86">
        <f t="shared" ref="Q52:Q61" si="23">O52*70%</f>
        <v>191.01842428784394</v>
      </c>
      <c r="R52" s="84">
        <f t="shared" si="8"/>
        <v>6030.7245382305018</v>
      </c>
      <c r="S52" s="103"/>
    </row>
    <row r="53" spans="1:19">
      <c r="A53" s="168"/>
      <c r="B53" s="83">
        <v>4</v>
      </c>
      <c r="C53" s="84">
        <f t="shared" si="18"/>
        <v>40.322500000000019</v>
      </c>
      <c r="D53" s="85">
        <v>0.7</v>
      </c>
      <c r="E53" s="86">
        <f t="shared" si="19"/>
        <v>28.225750000000012</v>
      </c>
      <c r="F53" s="84">
        <f t="shared" si="4"/>
        <v>919.35300000000052</v>
      </c>
      <c r="G53" s="162"/>
      <c r="H53" s="83">
        <v>4</v>
      </c>
      <c r="I53" s="84">
        <f t="shared" si="20"/>
        <v>104.89682286722505</v>
      </c>
      <c r="J53" s="85">
        <v>0.7</v>
      </c>
      <c r="K53" s="86">
        <f t="shared" si="21"/>
        <v>73.427776007057531</v>
      </c>
      <c r="L53" s="84">
        <f t="shared" si="6"/>
        <v>2391.6475613727316</v>
      </c>
      <c r="M53" s="168"/>
      <c r="N53" s="83">
        <v>4</v>
      </c>
      <c r="O53" s="84">
        <f t="shared" si="22"/>
        <v>272.88346326834852</v>
      </c>
      <c r="P53" s="85">
        <v>0.7</v>
      </c>
      <c r="Q53" s="86">
        <f t="shared" si="23"/>
        <v>191.01842428784394</v>
      </c>
      <c r="R53" s="84">
        <f t="shared" si="8"/>
        <v>6221.7429625183458</v>
      </c>
      <c r="S53" s="103"/>
    </row>
    <row r="54" spans="1:19" ht="15" customHeight="1">
      <c r="A54" s="168"/>
      <c r="B54" s="83">
        <v>5</v>
      </c>
      <c r="C54" s="84">
        <f t="shared" si="18"/>
        <v>40.322500000000019</v>
      </c>
      <c r="D54" s="85">
        <v>0.7</v>
      </c>
      <c r="E54" s="86">
        <f t="shared" si="19"/>
        <v>28.225750000000012</v>
      </c>
      <c r="F54" s="84">
        <f t="shared" si="4"/>
        <v>947.57875000000058</v>
      </c>
      <c r="G54" s="162"/>
      <c r="H54" s="83">
        <v>5</v>
      </c>
      <c r="I54" s="84">
        <f t="shared" si="20"/>
        <v>104.89682286722505</v>
      </c>
      <c r="J54" s="85">
        <v>0.7</v>
      </c>
      <c r="K54" s="86">
        <f t="shared" si="21"/>
        <v>73.427776007057531</v>
      </c>
      <c r="L54" s="84">
        <f t="shared" si="6"/>
        <v>2465.0753373797893</v>
      </c>
      <c r="M54" s="168"/>
      <c r="N54" s="83">
        <v>5</v>
      </c>
      <c r="O54" s="84">
        <f t="shared" si="22"/>
        <v>272.88346326834852</v>
      </c>
      <c r="P54" s="85">
        <v>0.7</v>
      </c>
      <c r="Q54" s="86">
        <f t="shared" si="23"/>
        <v>191.01842428784394</v>
      </c>
      <c r="R54" s="84">
        <f t="shared" si="8"/>
        <v>6412.7613868061899</v>
      </c>
      <c r="S54" s="103"/>
    </row>
    <row r="55" spans="1:19" ht="15" customHeight="1">
      <c r="A55" s="168"/>
      <c r="B55" s="83">
        <v>6</v>
      </c>
      <c r="C55" s="84">
        <f t="shared" si="18"/>
        <v>40.322500000000019</v>
      </c>
      <c r="D55" s="85">
        <v>0.7</v>
      </c>
      <c r="E55" s="86">
        <f t="shared" si="19"/>
        <v>28.225750000000012</v>
      </c>
      <c r="F55" s="84">
        <f t="shared" si="4"/>
        <v>975.80450000000064</v>
      </c>
      <c r="G55" s="162"/>
      <c r="H55" s="83">
        <v>6</v>
      </c>
      <c r="I55" s="84">
        <f t="shared" si="20"/>
        <v>104.89682286722505</v>
      </c>
      <c r="J55" s="85">
        <v>0.7</v>
      </c>
      <c r="K55" s="86">
        <f t="shared" si="21"/>
        <v>73.427776007057531</v>
      </c>
      <c r="L55" s="84">
        <f t="shared" si="6"/>
        <v>2538.503113386847</v>
      </c>
      <c r="M55" s="168"/>
      <c r="N55" s="83">
        <v>6</v>
      </c>
      <c r="O55" s="84">
        <f t="shared" si="22"/>
        <v>272.88346326834852</v>
      </c>
      <c r="P55" s="85">
        <v>0.7</v>
      </c>
      <c r="Q55" s="86">
        <f t="shared" si="23"/>
        <v>191.01842428784394</v>
      </c>
      <c r="R55" s="84">
        <f t="shared" si="8"/>
        <v>6603.7798110940339</v>
      </c>
      <c r="S55" s="103"/>
    </row>
    <row r="56" spans="1:19" ht="15" customHeight="1">
      <c r="A56" s="168"/>
      <c r="B56" s="83">
        <v>7</v>
      </c>
      <c r="C56" s="84">
        <f t="shared" si="18"/>
        <v>40.322500000000019</v>
      </c>
      <c r="D56" s="85">
        <v>0.7</v>
      </c>
      <c r="E56" s="86">
        <f t="shared" si="19"/>
        <v>28.225750000000012</v>
      </c>
      <c r="F56" s="84">
        <f t="shared" si="4"/>
        <v>1004.0302500000007</v>
      </c>
      <c r="G56" s="162"/>
      <c r="H56" s="83">
        <v>7</v>
      </c>
      <c r="I56" s="84">
        <f t="shared" si="20"/>
        <v>104.89682286722505</v>
      </c>
      <c r="J56" s="85">
        <v>0.7</v>
      </c>
      <c r="K56" s="86">
        <f t="shared" si="21"/>
        <v>73.427776007057531</v>
      </c>
      <c r="L56" s="84">
        <f t="shared" si="6"/>
        <v>2611.9308893939046</v>
      </c>
      <c r="M56" s="168"/>
      <c r="N56" s="83">
        <v>7</v>
      </c>
      <c r="O56" s="84">
        <f t="shared" si="22"/>
        <v>272.88346326834852</v>
      </c>
      <c r="P56" s="85">
        <v>0.7</v>
      </c>
      <c r="Q56" s="86">
        <f t="shared" si="23"/>
        <v>191.01842428784394</v>
      </c>
      <c r="R56" s="84">
        <f t="shared" si="8"/>
        <v>6794.7982353818779</v>
      </c>
      <c r="S56" s="103"/>
    </row>
    <row r="57" spans="1:19" ht="15" customHeight="1">
      <c r="A57" s="168"/>
      <c r="B57" s="83">
        <v>8</v>
      </c>
      <c r="C57" s="84">
        <f t="shared" si="18"/>
        <v>40.322500000000019</v>
      </c>
      <c r="D57" s="85">
        <v>0.7</v>
      </c>
      <c r="E57" s="86">
        <f t="shared" si="19"/>
        <v>28.225750000000012</v>
      </c>
      <c r="F57" s="84">
        <f t="shared" si="4"/>
        <v>1032.2560000000008</v>
      </c>
      <c r="G57" s="162"/>
      <c r="H57" s="83">
        <v>8</v>
      </c>
      <c r="I57" s="84">
        <f t="shared" si="20"/>
        <v>104.89682286722505</v>
      </c>
      <c r="J57" s="85">
        <v>0.7</v>
      </c>
      <c r="K57" s="86">
        <f t="shared" si="21"/>
        <v>73.427776007057531</v>
      </c>
      <c r="L57" s="84">
        <f t="shared" si="6"/>
        <v>2685.3586654009623</v>
      </c>
      <c r="M57" s="168"/>
      <c r="N57" s="83">
        <v>8</v>
      </c>
      <c r="O57" s="84">
        <f t="shared" si="22"/>
        <v>272.88346326834852</v>
      </c>
      <c r="P57" s="85">
        <v>0.7</v>
      </c>
      <c r="Q57" s="86">
        <f t="shared" si="23"/>
        <v>191.01842428784394</v>
      </c>
      <c r="R57" s="84">
        <f t="shared" si="8"/>
        <v>6985.816659669722</v>
      </c>
      <c r="S57" s="103"/>
    </row>
    <row r="58" spans="1:19" ht="15" customHeight="1">
      <c r="A58" s="168"/>
      <c r="B58" s="83">
        <v>9</v>
      </c>
      <c r="C58" s="84">
        <f t="shared" si="18"/>
        <v>40.322500000000019</v>
      </c>
      <c r="D58" s="85">
        <v>0.7</v>
      </c>
      <c r="E58" s="86">
        <f t="shared" si="19"/>
        <v>28.225750000000012</v>
      </c>
      <c r="F58" s="84">
        <f t="shared" si="4"/>
        <v>1060.4817500000008</v>
      </c>
      <c r="G58" s="162"/>
      <c r="H58" s="83">
        <v>9</v>
      </c>
      <c r="I58" s="84">
        <f t="shared" si="20"/>
        <v>104.89682286722505</v>
      </c>
      <c r="J58" s="85">
        <v>0.7</v>
      </c>
      <c r="K58" s="86">
        <f t="shared" si="21"/>
        <v>73.427776007057531</v>
      </c>
      <c r="L58" s="84">
        <f t="shared" si="6"/>
        <v>2758.78644140802</v>
      </c>
      <c r="M58" s="168"/>
      <c r="N58" s="83">
        <v>9</v>
      </c>
      <c r="O58" s="84">
        <f t="shared" si="22"/>
        <v>272.88346326834852</v>
      </c>
      <c r="P58" s="85">
        <v>0.7</v>
      </c>
      <c r="Q58" s="86">
        <f t="shared" si="23"/>
        <v>191.01842428784394</v>
      </c>
      <c r="R58" s="84">
        <f t="shared" si="8"/>
        <v>7176.835083957566</v>
      </c>
      <c r="S58" s="103"/>
    </row>
    <row r="59" spans="1:19" ht="15" customHeight="1">
      <c r="A59" s="168"/>
      <c r="B59" s="83">
        <v>10</v>
      </c>
      <c r="C59" s="84">
        <f t="shared" si="18"/>
        <v>40.322500000000019</v>
      </c>
      <c r="D59" s="85">
        <v>0.7</v>
      </c>
      <c r="E59" s="86">
        <f t="shared" si="19"/>
        <v>28.225750000000012</v>
      </c>
      <c r="F59" s="84">
        <f t="shared" si="4"/>
        <v>1088.7075000000009</v>
      </c>
      <c r="G59" s="162"/>
      <c r="H59" s="83">
        <v>10</v>
      </c>
      <c r="I59" s="84">
        <f t="shared" si="20"/>
        <v>104.89682286722505</v>
      </c>
      <c r="J59" s="85">
        <v>0.7</v>
      </c>
      <c r="K59" s="86">
        <f t="shared" si="21"/>
        <v>73.427776007057531</v>
      </c>
      <c r="L59" s="84">
        <f t="shared" si="6"/>
        <v>2832.2142174150777</v>
      </c>
      <c r="M59" s="168"/>
      <c r="N59" s="83">
        <v>10</v>
      </c>
      <c r="O59" s="84">
        <f t="shared" si="22"/>
        <v>272.88346326834852</v>
      </c>
      <c r="P59" s="85">
        <v>0.7</v>
      </c>
      <c r="Q59" s="86">
        <f t="shared" si="23"/>
        <v>191.01842428784394</v>
      </c>
      <c r="R59" s="84">
        <f t="shared" si="8"/>
        <v>7367.85350824541</v>
      </c>
      <c r="S59" s="103"/>
    </row>
    <row r="60" spans="1:19">
      <c r="A60" s="168"/>
      <c r="B60" s="83">
        <v>11</v>
      </c>
      <c r="C60" s="84">
        <f t="shared" si="18"/>
        <v>40.322500000000019</v>
      </c>
      <c r="D60" s="85">
        <v>0.7</v>
      </c>
      <c r="E60" s="86">
        <f t="shared" si="19"/>
        <v>28.225750000000012</v>
      </c>
      <c r="F60" s="84">
        <f t="shared" si="4"/>
        <v>1116.933250000001</v>
      </c>
      <c r="G60" s="162"/>
      <c r="H60" s="83">
        <v>11</v>
      </c>
      <c r="I60" s="84">
        <f t="shared" si="20"/>
        <v>104.89682286722505</v>
      </c>
      <c r="J60" s="85">
        <v>0.7</v>
      </c>
      <c r="K60" s="86">
        <f t="shared" si="21"/>
        <v>73.427776007057531</v>
      </c>
      <c r="L60" s="84">
        <f t="shared" si="6"/>
        <v>2905.6419934221353</v>
      </c>
      <c r="M60" s="168"/>
      <c r="N60" s="83">
        <v>11</v>
      </c>
      <c r="O60" s="84">
        <f t="shared" si="22"/>
        <v>272.88346326834852</v>
      </c>
      <c r="P60" s="85">
        <v>0.7</v>
      </c>
      <c r="Q60" s="86">
        <f t="shared" si="23"/>
        <v>191.01842428784394</v>
      </c>
      <c r="R60" s="84">
        <f t="shared" si="8"/>
        <v>7558.871932533254</v>
      </c>
      <c r="S60" s="103"/>
    </row>
    <row r="61" spans="1:19">
      <c r="A61" s="168"/>
      <c r="B61" s="83">
        <v>12</v>
      </c>
      <c r="C61" s="84">
        <f t="shared" si="18"/>
        <v>40.322500000000019</v>
      </c>
      <c r="D61" s="85">
        <v>0.7</v>
      </c>
      <c r="E61" s="86">
        <f t="shared" si="19"/>
        <v>28.225750000000012</v>
      </c>
      <c r="F61" s="84">
        <f t="shared" si="4"/>
        <v>1145.159000000001</v>
      </c>
      <c r="G61" s="162"/>
      <c r="H61" s="83">
        <v>12</v>
      </c>
      <c r="I61" s="84">
        <f t="shared" si="20"/>
        <v>104.89682286722505</v>
      </c>
      <c r="J61" s="85">
        <v>0.7</v>
      </c>
      <c r="K61" s="86">
        <f t="shared" si="21"/>
        <v>73.427776007057531</v>
      </c>
      <c r="L61" s="84">
        <f t="shared" si="6"/>
        <v>2979.069769429193</v>
      </c>
      <c r="M61" s="168"/>
      <c r="N61" s="83">
        <v>12</v>
      </c>
      <c r="O61" s="84">
        <f t="shared" si="22"/>
        <v>272.88346326834852</v>
      </c>
      <c r="P61" s="85">
        <v>0.7</v>
      </c>
      <c r="Q61" s="86">
        <f t="shared" si="23"/>
        <v>191.01842428784394</v>
      </c>
      <c r="R61" s="84">
        <f t="shared" si="8"/>
        <v>7749.8903568210981</v>
      </c>
      <c r="S61" s="103"/>
    </row>
    <row r="62" spans="1:19">
      <c r="A62" s="168"/>
      <c r="B62" s="83">
        <v>13</v>
      </c>
      <c r="C62" s="84">
        <f t="shared" si="18"/>
        <v>40.322500000000019</v>
      </c>
      <c r="D62" s="85">
        <v>0.7</v>
      </c>
      <c r="E62" s="46">
        <f t="shared" ref="E62:E64" si="24">-SUM(C62)</f>
        <v>-40.322500000000019</v>
      </c>
      <c r="F62" s="84">
        <f t="shared" si="4"/>
        <v>1104.836500000001</v>
      </c>
      <c r="G62" s="162"/>
      <c r="H62" s="83">
        <v>13</v>
      </c>
      <c r="I62" s="84">
        <f t="shared" si="20"/>
        <v>104.89682286722505</v>
      </c>
      <c r="J62" s="85">
        <v>0.7</v>
      </c>
      <c r="K62" s="46">
        <f t="shared" ref="K62:K64" si="25">-SUM(I62)</f>
        <v>-104.89682286722505</v>
      </c>
      <c r="L62" s="84">
        <f t="shared" si="6"/>
        <v>2874.1729465619678</v>
      </c>
      <c r="M62" s="168"/>
      <c r="N62" s="83">
        <v>13</v>
      </c>
      <c r="O62" s="84">
        <f t="shared" si="22"/>
        <v>272.88346326834852</v>
      </c>
      <c r="P62" s="85">
        <v>0.7</v>
      </c>
      <c r="Q62" s="46">
        <f t="shared" ref="Q62:Q64" si="26">-SUM(O62)</f>
        <v>-272.88346326834852</v>
      </c>
      <c r="R62" s="84">
        <f t="shared" si="8"/>
        <v>7477.0068935527497</v>
      </c>
      <c r="S62" s="103"/>
    </row>
    <row r="63" spans="1:19">
      <c r="A63" s="168"/>
      <c r="B63" s="83">
        <v>14</v>
      </c>
      <c r="C63" s="84">
        <f t="shared" si="18"/>
        <v>40.322500000000019</v>
      </c>
      <c r="D63" s="85">
        <v>0.7</v>
      </c>
      <c r="E63" s="46">
        <f t="shared" si="24"/>
        <v>-40.322500000000019</v>
      </c>
      <c r="F63" s="84">
        <f t="shared" si="4"/>
        <v>1064.514000000001</v>
      </c>
      <c r="G63" s="162"/>
      <c r="H63" s="83">
        <v>14</v>
      </c>
      <c r="I63" s="84">
        <f t="shared" si="20"/>
        <v>104.89682286722505</v>
      </c>
      <c r="J63" s="85">
        <v>0.7</v>
      </c>
      <c r="K63" s="46">
        <f t="shared" si="25"/>
        <v>-104.89682286722505</v>
      </c>
      <c r="L63" s="84">
        <f t="shared" si="6"/>
        <v>2769.2761236947426</v>
      </c>
      <c r="M63" s="168"/>
      <c r="N63" s="83">
        <v>14</v>
      </c>
      <c r="O63" s="84">
        <f t="shared" si="22"/>
        <v>272.88346326834852</v>
      </c>
      <c r="P63" s="85">
        <v>0.7</v>
      </c>
      <c r="Q63" s="46">
        <f t="shared" si="26"/>
        <v>-272.88346326834852</v>
      </c>
      <c r="R63" s="84">
        <f t="shared" si="8"/>
        <v>7204.1234302844014</v>
      </c>
      <c r="S63" s="103"/>
    </row>
    <row r="64" spans="1:19" ht="17.25" thickBot="1">
      <c r="A64" s="169"/>
      <c r="B64" s="88">
        <v>15</v>
      </c>
      <c r="C64" s="84">
        <f t="shared" si="18"/>
        <v>40.322500000000019</v>
      </c>
      <c r="D64" s="90">
        <v>0.7</v>
      </c>
      <c r="E64" s="46">
        <f t="shared" si="24"/>
        <v>-40.322500000000019</v>
      </c>
      <c r="F64" s="89">
        <f t="shared" si="4"/>
        <v>1024.191500000001</v>
      </c>
      <c r="G64" s="163"/>
      <c r="H64" s="88">
        <v>15</v>
      </c>
      <c r="I64" s="84">
        <f t="shared" si="20"/>
        <v>104.89682286722505</v>
      </c>
      <c r="J64" s="90">
        <v>0.7</v>
      </c>
      <c r="K64" s="46">
        <f t="shared" si="25"/>
        <v>-104.89682286722505</v>
      </c>
      <c r="L64" s="89">
        <f t="shared" si="6"/>
        <v>2664.3793008275175</v>
      </c>
      <c r="M64" s="169"/>
      <c r="N64" s="88">
        <v>15</v>
      </c>
      <c r="O64" s="84">
        <f t="shared" si="22"/>
        <v>272.88346326834852</v>
      </c>
      <c r="P64" s="90">
        <v>0.7</v>
      </c>
      <c r="Q64" s="46">
        <f t="shared" si="26"/>
        <v>-272.88346326834852</v>
      </c>
      <c r="R64" s="89">
        <f t="shared" si="8"/>
        <v>6931.239967016053</v>
      </c>
      <c r="S64" s="103"/>
    </row>
    <row r="65" spans="1:19" ht="15" customHeight="1">
      <c r="A65" s="167" t="s">
        <v>17</v>
      </c>
      <c r="B65" s="113">
        <v>1</v>
      </c>
      <c r="C65" s="114">
        <f>SUM(F64*C17)</f>
        <v>51.209575000000058</v>
      </c>
      <c r="D65" s="115">
        <v>0.7</v>
      </c>
      <c r="E65" s="116">
        <f>C65*70%</f>
        <v>35.846702500000035</v>
      </c>
      <c r="F65" s="114">
        <f t="shared" si="4"/>
        <v>1060.038202500001</v>
      </c>
      <c r="G65" s="161" t="s">
        <v>17</v>
      </c>
      <c r="H65" s="113">
        <v>1</v>
      </c>
      <c r="I65" s="114">
        <f>SUM(L64*I17)</f>
        <v>133.21896504137587</v>
      </c>
      <c r="J65" s="115">
        <v>0.7</v>
      </c>
      <c r="K65" s="116">
        <f>I65*70%</f>
        <v>93.253275528963101</v>
      </c>
      <c r="L65" s="114">
        <f t="shared" si="6"/>
        <v>2757.6325763564805</v>
      </c>
      <c r="M65" s="167" t="s">
        <v>17</v>
      </c>
      <c r="N65" s="113">
        <v>1</v>
      </c>
      <c r="O65" s="114">
        <f>SUM(R64*O17)</f>
        <v>346.5619983508027</v>
      </c>
      <c r="P65" s="115">
        <v>0.7</v>
      </c>
      <c r="Q65" s="116">
        <f>O65*70%</f>
        <v>242.59339884556186</v>
      </c>
      <c r="R65" s="114">
        <f t="shared" si="8"/>
        <v>7173.8333658616148</v>
      </c>
      <c r="S65" s="103"/>
    </row>
    <row r="66" spans="1:19">
      <c r="A66" s="168"/>
      <c r="B66" s="83">
        <v>2</v>
      </c>
      <c r="C66" s="84">
        <f>SUM(C65)</f>
        <v>51.209575000000058</v>
      </c>
      <c r="D66" s="85">
        <v>0.7</v>
      </c>
      <c r="E66" s="86">
        <f t="shared" ref="E66:E76" si="27">C66*70%</f>
        <v>35.846702500000035</v>
      </c>
      <c r="F66" s="84">
        <f t="shared" si="4"/>
        <v>1095.884905000001</v>
      </c>
      <c r="G66" s="162"/>
      <c r="H66" s="83">
        <v>2</v>
      </c>
      <c r="I66" s="84">
        <f>SUM(I65)</f>
        <v>133.21896504137587</v>
      </c>
      <c r="J66" s="85">
        <v>0.7</v>
      </c>
      <c r="K66" s="86">
        <f t="shared" ref="K66:K76" si="28">I66*70%</f>
        <v>93.253275528963101</v>
      </c>
      <c r="L66" s="84">
        <f t="shared" si="6"/>
        <v>2850.8858518854436</v>
      </c>
      <c r="M66" s="168"/>
      <c r="N66" s="83">
        <v>2</v>
      </c>
      <c r="O66" s="84">
        <f>SUM(O65)</f>
        <v>346.5619983508027</v>
      </c>
      <c r="P66" s="85">
        <v>0.7</v>
      </c>
      <c r="Q66" s="86">
        <f t="shared" ref="Q66:Q76" si="29">O66*70%</f>
        <v>242.59339884556186</v>
      </c>
      <c r="R66" s="84">
        <f t="shared" si="8"/>
        <v>7416.4267647071765</v>
      </c>
      <c r="S66" s="103"/>
    </row>
    <row r="67" spans="1:19">
      <c r="A67" s="168"/>
      <c r="B67" s="83">
        <v>3</v>
      </c>
      <c r="C67" s="84">
        <f t="shared" ref="C67:C79" si="30">SUM(C66)</f>
        <v>51.209575000000058</v>
      </c>
      <c r="D67" s="85">
        <v>0.7</v>
      </c>
      <c r="E67" s="86">
        <f t="shared" si="27"/>
        <v>35.846702500000035</v>
      </c>
      <c r="F67" s="84">
        <f t="shared" si="4"/>
        <v>1131.731607500001</v>
      </c>
      <c r="G67" s="162"/>
      <c r="H67" s="83">
        <v>3</v>
      </c>
      <c r="I67" s="84">
        <f t="shared" ref="I67:I79" si="31">SUM(I66)</f>
        <v>133.21896504137587</v>
      </c>
      <c r="J67" s="85">
        <v>0.7</v>
      </c>
      <c r="K67" s="86">
        <f t="shared" si="28"/>
        <v>93.253275528963101</v>
      </c>
      <c r="L67" s="84">
        <f t="shared" si="6"/>
        <v>2944.1391274144066</v>
      </c>
      <c r="M67" s="168"/>
      <c r="N67" s="83">
        <v>3</v>
      </c>
      <c r="O67" s="84">
        <f t="shared" ref="O67:O79" si="32">SUM(O66)</f>
        <v>346.5619983508027</v>
      </c>
      <c r="P67" s="85">
        <v>0.7</v>
      </c>
      <c r="Q67" s="86">
        <f t="shared" si="29"/>
        <v>242.59339884556186</v>
      </c>
      <c r="R67" s="84">
        <f t="shared" si="8"/>
        <v>7659.0201635527383</v>
      </c>
      <c r="S67" s="103"/>
    </row>
    <row r="68" spans="1:19">
      <c r="A68" s="168"/>
      <c r="B68" s="83">
        <v>4</v>
      </c>
      <c r="C68" s="84">
        <f t="shared" si="30"/>
        <v>51.209575000000058</v>
      </c>
      <c r="D68" s="85">
        <v>0.7</v>
      </c>
      <c r="E68" s="86">
        <f t="shared" si="27"/>
        <v>35.846702500000035</v>
      </c>
      <c r="F68" s="84">
        <f t="shared" si="4"/>
        <v>1167.578310000001</v>
      </c>
      <c r="G68" s="162"/>
      <c r="H68" s="83">
        <v>4</v>
      </c>
      <c r="I68" s="84">
        <f t="shared" si="31"/>
        <v>133.21896504137587</v>
      </c>
      <c r="J68" s="85">
        <v>0.7</v>
      </c>
      <c r="K68" s="86">
        <f t="shared" si="28"/>
        <v>93.253275528963101</v>
      </c>
      <c r="L68" s="84">
        <f t="shared" si="6"/>
        <v>3037.3924029433697</v>
      </c>
      <c r="M68" s="168"/>
      <c r="N68" s="83">
        <v>4</v>
      </c>
      <c r="O68" s="84">
        <f t="shared" si="32"/>
        <v>346.5619983508027</v>
      </c>
      <c r="P68" s="85">
        <v>0.7</v>
      </c>
      <c r="Q68" s="86">
        <f t="shared" si="29"/>
        <v>242.59339884556186</v>
      </c>
      <c r="R68" s="84">
        <f t="shared" si="8"/>
        <v>7901.6135623983</v>
      </c>
      <c r="S68" s="103"/>
    </row>
    <row r="69" spans="1:19" ht="15" customHeight="1">
      <c r="A69" s="168"/>
      <c r="B69" s="83">
        <v>5</v>
      </c>
      <c r="C69" s="84">
        <f t="shared" si="30"/>
        <v>51.209575000000058</v>
      </c>
      <c r="D69" s="85">
        <v>0.7</v>
      </c>
      <c r="E69" s="86">
        <f t="shared" si="27"/>
        <v>35.846702500000035</v>
      </c>
      <c r="F69" s="84">
        <f t="shared" si="4"/>
        <v>1203.425012500001</v>
      </c>
      <c r="G69" s="162"/>
      <c r="H69" s="83">
        <v>5</v>
      </c>
      <c r="I69" s="84">
        <f t="shared" si="31"/>
        <v>133.21896504137587</v>
      </c>
      <c r="J69" s="85">
        <v>0.7</v>
      </c>
      <c r="K69" s="86">
        <f t="shared" si="28"/>
        <v>93.253275528963101</v>
      </c>
      <c r="L69" s="84">
        <f t="shared" si="6"/>
        <v>3130.6456784723327</v>
      </c>
      <c r="M69" s="168"/>
      <c r="N69" s="83">
        <v>5</v>
      </c>
      <c r="O69" s="84">
        <f t="shared" si="32"/>
        <v>346.5619983508027</v>
      </c>
      <c r="P69" s="85">
        <v>0.7</v>
      </c>
      <c r="Q69" s="86">
        <f t="shared" si="29"/>
        <v>242.59339884556186</v>
      </c>
      <c r="R69" s="84">
        <f t="shared" si="8"/>
        <v>8144.2069612438618</v>
      </c>
      <c r="S69" s="103"/>
    </row>
    <row r="70" spans="1:19" ht="15" customHeight="1">
      <c r="A70" s="168"/>
      <c r="B70" s="83">
        <v>6</v>
      </c>
      <c r="C70" s="84">
        <f t="shared" si="30"/>
        <v>51.209575000000058</v>
      </c>
      <c r="D70" s="85">
        <v>0.7</v>
      </c>
      <c r="E70" s="86">
        <f t="shared" si="27"/>
        <v>35.846702500000035</v>
      </c>
      <c r="F70" s="84">
        <f t="shared" si="4"/>
        <v>1239.271715000001</v>
      </c>
      <c r="G70" s="162"/>
      <c r="H70" s="83">
        <v>6</v>
      </c>
      <c r="I70" s="84">
        <f t="shared" si="31"/>
        <v>133.21896504137587</v>
      </c>
      <c r="J70" s="85">
        <v>0.7</v>
      </c>
      <c r="K70" s="86">
        <f t="shared" si="28"/>
        <v>93.253275528963101</v>
      </c>
      <c r="L70" s="84">
        <f t="shared" si="6"/>
        <v>3223.8989540012958</v>
      </c>
      <c r="M70" s="168"/>
      <c r="N70" s="83">
        <v>6</v>
      </c>
      <c r="O70" s="84">
        <f t="shared" si="32"/>
        <v>346.5619983508027</v>
      </c>
      <c r="P70" s="85">
        <v>0.7</v>
      </c>
      <c r="Q70" s="86">
        <f t="shared" si="29"/>
        <v>242.59339884556186</v>
      </c>
      <c r="R70" s="84">
        <f t="shared" si="8"/>
        <v>8386.8003600894244</v>
      </c>
      <c r="S70" s="103"/>
    </row>
    <row r="71" spans="1:19" ht="15" customHeight="1">
      <c r="A71" s="168"/>
      <c r="B71" s="83">
        <v>7</v>
      </c>
      <c r="C71" s="84">
        <f t="shared" si="30"/>
        <v>51.209575000000058</v>
      </c>
      <c r="D71" s="85">
        <v>0.7</v>
      </c>
      <c r="E71" s="86">
        <f t="shared" si="27"/>
        <v>35.846702500000035</v>
      </c>
      <c r="F71" s="84">
        <f t="shared" si="4"/>
        <v>1275.118417500001</v>
      </c>
      <c r="G71" s="162"/>
      <c r="H71" s="83">
        <v>7</v>
      </c>
      <c r="I71" s="84">
        <f t="shared" si="31"/>
        <v>133.21896504137587</v>
      </c>
      <c r="J71" s="85">
        <v>0.7</v>
      </c>
      <c r="K71" s="86">
        <f t="shared" si="28"/>
        <v>93.253275528963101</v>
      </c>
      <c r="L71" s="84">
        <f t="shared" si="6"/>
        <v>3317.1522295302589</v>
      </c>
      <c r="M71" s="168"/>
      <c r="N71" s="83">
        <v>7</v>
      </c>
      <c r="O71" s="84">
        <f t="shared" si="32"/>
        <v>346.5619983508027</v>
      </c>
      <c r="P71" s="85">
        <v>0.7</v>
      </c>
      <c r="Q71" s="86">
        <f t="shared" si="29"/>
        <v>242.59339884556186</v>
      </c>
      <c r="R71" s="84">
        <f t="shared" si="8"/>
        <v>8629.3937589349862</v>
      </c>
      <c r="S71" s="103"/>
    </row>
    <row r="72" spans="1:19" ht="15" customHeight="1">
      <c r="A72" s="168"/>
      <c r="B72" s="83">
        <v>8</v>
      </c>
      <c r="C72" s="84">
        <f t="shared" si="30"/>
        <v>51.209575000000058</v>
      </c>
      <c r="D72" s="85">
        <v>0.7</v>
      </c>
      <c r="E72" s="86">
        <f t="shared" si="27"/>
        <v>35.846702500000035</v>
      </c>
      <c r="F72" s="84">
        <f t="shared" si="4"/>
        <v>1310.965120000001</v>
      </c>
      <c r="G72" s="162"/>
      <c r="H72" s="83">
        <v>8</v>
      </c>
      <c r="I72" s="84">
        <f t="shared" si="31"/>
        <v>133.21896504137587</v>
      </c>
      <c r="J72" s="85">
        <v>0.7</v>
      </c>
      <c r="K72" s="86">
        <f t="shared" si="28"/>
        <v>93.253275528963101</v>
      </c>
      <c r="L72" s="84">
        <f t="shared" si="6"/>
        <v>3410.4055050592219</v>
      </c>
      <c r="M72" s="168"/>
      <c r="N72" s="83">
        <v>8</v>
      </c>
      <c r="O72" s="84">
        <f t="shared" si="32"/>
        <v>346.5619983508027</v>
      </c>
      <c r="P72" s="85">
        <v>0.7</v>
      </c>
      <c r="Q72" s="86">
        <f t="shared" si="29"/>
        <v>242.59339884556186</v>
      </c>
      <c r="R72" s="84">
        <f t="shared" si="8"/>
        <v>8871.9871577805479</v>
      </c>
      <c r="S72" s="103"/>
    </row>
    <row r="73" spans="1:19" ht="15" customHeight="1">
      <c r="A73" s="168"/>
      <c r="B73" s="83">
        <v>9</v>
      </c>
      <c r="C73" s="84">
        <f t="shared" si="30"/>
        <v>51.209575000000058</v>
      </c>
      <c r="D73" s="85">
        <v>0.7</v>
      </c>
      <c r="E73" s="86">
        <f t="shared" si="27"/>
        <v>35.846702500000035</v>
      </c>
      <c r="F73" s="84">
        <f t="shared" si="4"/>
        <v>1346.811822500001</v>
      </c>
      <c r="G73" s="162"/>
      <c r="H73" s="83">
        <v>9</v>
      </c>
      <c r="I73" s="84">
        <f t="shared" si="31"/>
        <v>133.21896504137587</v>
      </c>
      <c r="J73" s="85">
        <v>0.7</v>
      </c>
      <c r="K73" s="86">
        <f t="shared" si="28"/>
        <v>93.253275528963101</v>
      </c>
      <c r="L73" s="84">
        <f t="shared" si="6"/>
        <v>3503.658780588185</v>
      </c>
      <c r="M73" s="168"/>
      <c r="N73" s="83">
        <v>9</v>
      </c>
      <c r="O73" s="84">
        <f t="shared" si="32"/>
        <v>346.5619983508027</v>
      </c>
      <c r="P73" s="85">
        <v>0.7</v>
      </c>
      <c r="Q73" s="86">
        <f t="shared" si="29"/>
        <v>242.59339884556186</v>
      </c>
      <c r="R73" s="84">
        <f t="shared" si="8"/>
        <v>9114.5805566261097</v>
      </c>
      <c r="S73" s="103"/>
    </row>
    <row r="74" spans="1:19" ht="15" customHeight="1">
      <c r="A74" s="168"/>
      <c r="B74" s="83">
        <v>10</v>
      </c>
      <c r="C74" s="84">
        <f t="shared" si="30"/>
        <v>51.209575000000058</v>
      </c>
      <c r="D74" s="85">
        <v>0.7</v>
      </c>
      <c r="E74" s="86">
        <f t="shared" si="27"/>
        <v>35.846702500000035</v>
      </c>
      <c r="F74" s="84">
        <f t="shared" si="4"/>
        <v>1382.658525000001</v>
      </c>
      <c r="G74" s="162"/>
      <c r="H74" s="83">
        <v>10</v>
      </c>
      <c r="I74" s="84">
        <f t="shared" si="31"/>
        <v>133.21896504137587</v>
      </c>
      <c r="J74" s="85">
        <v>0.7</v>
      </c>
      <c r="K74" s="86">
        <f t="shared" si="28"/>
        <v>93.253275528963101</v>
      </c>
      <c r="L74" s="84">
        <f t="shared" si="6"/>
        <v>3596.912056117148</v>
      </c>
      <c r="M74" s="168"/>
      <c r="N74" s="83">
        <v>10</v>
      </c>
      <c r="O74" s="84">
        <f t="shared" si="32"/>
        <v>346.5619983508027</v>
      </c>
      <c r="P74" s="85">
        <v>0.7</v>
      </c>
      <c r="Q74" s="86">
        <f t="shared" si="29"/>
        <v>242.59339884556186</v>
      </c>
      <c r="R74" s="84">
        <f t="shared" si="8"/>
        <v>9357.1739554716714</v>
      </c>
      <c r="S74" s="103"/>
    </row>
    <row r="75" spans="1:19">
      <c r="A75" s="168"/>
      <c r="B75" s="83">
        <v>11</v>
      </c>
      <c r="C75" s="84">
        <f t="shared" si="30"/>
        <v>51.209575000000058</v>
      </c>
      <c r="D75" s="85">
        <v>0.7</v>
      </c>
      <c r="E75" s="86">
        <f t="shared" si="27"/>
        <v>35.846702500000035</v>
      </c>
      <c r="F75" s="84">
        <f t="shared" si="4"/>
        <v>1418.505227500001</v>
      </c>
      <c r="G75" s="162"/>
      <c r="H75" s="83">
        <v>11</v>
      </c>
      <c r="I75" s="84">
        <f t="shared" si="31"/>
        <v>133.21896504137587</v>
      </c>
      <c r="J75" s="85">
        <v>0.7</v>
      </c>
      <c r="K75" s="86">
        <f t="shared" si="28"/>
        <v>93.253275528963101</v>
      </c>
      <c r="L75" s="84">
        <f t="shared" si="6"/>
        <v>3690.1653316461111</v>
      </c>
      <c r="M75" s="168"/>
      <c r="N75" s="83">
        <v>11</v>
      </c>
      <c r="O75" s="84">
        <f t="shared" si="32"/>
        <v>346.5619983508027</v>
      </c>
      <c r="P75" s="85">
        <v>0.7</v>
      </c>
      <c r="Q75" s="86">
        <f t="shared" si="29"/>
        <v>242.59339884556186</v>
      </c>
      <c r="R75" s="84">
        <f t="shared" si="8"/>
        <v>9599.7673543172332</v>
      </c>
      <c r="S75" s="103"/>
    </row>
    <row r="76" spans="1:19">
      <c r="A76" s="168"/>
      <c r="B76" s="83">
        <v>12</v>
      </c>
      <c r="C76" s="84">
        <f t="shared" si="30"/>
        <v>51.209575000000058</v>
      </c>
      <c r="D76" s="85">
        <v>0.7</v>
      </c>
      <c r="E76" s="86">
        <f t="shared" si="27"/>
        <v>35.846702500000035</v>
      </c>
      <c r="F76" s="84">
        <f t="shared" si="4"/>
        <v>1454.3519300000009</v>
      </c>
      <c r="G76" s="162"/>
      <c r="H76" s="83">
        <v>12</v>
      </c>
      <c r="I76" s="84">
        <f t="shared" si="31"/>
        <v>133.21896504137587</v>
      </c>
      <c r="J76" s="85">
        <v>0.7</v>
      </c>
      <c r="K76" s="86">
        <f t="shared" si="28"/>
        <v>93.253275528963101</v>
      </c>
      <c r="L76" s="84">
        <f t="shared" si="6"/>
        <v>3783.4186071750742</v>
      </c>
      <c r="M76" s="168"/>
      <c r="N76" s="83">
        <v>12</v>
      </c>
      <c r="O76" s="84">
        <f t="shared" si="32"/>
        <v>346.5619983508027</v>
      </c>
      <c r="P76" s="85">
        <v>0.7</v>
      </c>
      <c r="Q76" s="86">
        <f t="shared" si="29"/>
        <v>242.59339884556186</v>
      </c>
      <c r="R76" s="84">
        <f t="shared" si="8"/>
        <v>9842.3607531627949</v>
      </c>
      <c r="S76" s="103"/>
    </row>
    <row r="77" spans="1:19">
      <c r="A77" s="168"/>
      <c r="B77" s="83">
        <v>13</v>
      </c>
      <c r="C77" s="84">
        <f t="shared" si="30"/>
        <v>51.209575000000058</v>
      </c>
      <c r="D77" s="85">
        <v>0.7</v>
      </c>
      <c r="E77" s="46">
        <f t="shared" ref="E77:E79" si="33">-SUM(C77)</f>
        <v>-51.209575000000058</v>
      </c>
      <c r="F77" s="84">
        <f t="shared" si="4"/>
        <v>1403.1423550000009</v>
      </c>
      <c r="G77" s="162"/>
      <c r="H77" s="83">
        <v>13</v>
      </c>
      <c r="I77" s="84">
        <f t="shared" si="31"/>
        <v>133.21896504137587</v>
      </c>
      <c r="J77" s="85">
        <v>0.7</v>
      </c>
      <c r="K77" s="46">
        <f t="shared" ref="K77:K79" si="34">-SUM(I77)</f>
        <v>-133.21896504137587</v>
      </c>
      <c r="L77" s="84">
        <f t="shared" si="6"/>
        <v>3650.1996421336985</v>
      </c>
      <c r="M77" s="168"/>
      <c r="N77" s="83">
        <v>13</v>
      </c>
      <c r="O77" s="84">
        <f t="shared" si="32"/>
        <v>346.5619983508027</v>
      </c>
      <c r="P77" s="85">
        <v>0.7</v>
      </c>
      <c r="Q77" s="46">
        <f t="shared" ref="Q77:Q79" si="35">-SUM(O77)</f>
        <v>-346.5619983508027</v>
      </c>
      <c r="R77" s="84">
        <f t="shared" si="8"/>
        <v>9495.7987548119927</v>
      </c>
      <c r="S77" s="103"/>
    </row>
    <row r="78" spans="1:19">
      <c r="A78" s="168"/>
      <c r="B78" s="83">
        <v>14</v>
      </c>
      <c r="C78" s="84">
        <f t="shared" si="30"/>
        <v>51.209575000000058</v>
      </c>
      <c r="D78" s="85">
        <v>0.7</v>
      </c>
      <c r="E78" s="46">
        <f t="shared" si="33"/>
        <v>-51.209575000000058</v>
      </c>
      <c r="F78" s="84">
        <f t="shared" si="4"/>
        <v>1351.9327800000008</v>
      </c>
      <c r="G78" s="162"/>
      <c r="H78" s="83">
        <v>14</v>
      </c>
      <c r="I78" s="84">
        <f t="shared" si="31"/>
        <v>133.21896504137587</v>
      </c>
      <c r="J78" s="85">
        <v>0.7</v>
      </c>
      <c r="K78" s="46">
        <f t="shared" si="34"/>
        <v>-133.21896504137587</v>
      </c>
      <c r="L78" s="84">
        <f t="shared" si="6"/>
        <v>3516.9806770923228</v>
      </c>
      <c r="M78" s="168"/>
      <c r="N78" s="83">
        <v>14</v>
      </c>
      <c r="O78" s="84">
        <f t="shared" si="32"/>
        <v>346.5619983508027</v>
      </c>
      <c r="P78" s="85">
        <v>0.7</v>
      </c>
      <c r="Q78" s="46">
        <f t="shared" si="35"/>
        <v>-346.5619983508027</v>
      </c>
      <c r="R78" s="84">
        <f t="shared" si="8"/>
        <v>9149.2367564611905</v>
      </c>
      <c r="S78" s="103"/>
    </row>
    <row r="79" spans="1:19" ht="17.25" thickBot="1">
      <c r="A79" s="169"/>
      <c r="B79" s="88">
        <v>15</v>
      </c>
      <c r="C79" s="89">
        <f t="shared" si="30"/>
        <v>51.209575000000058</v>
      </c>
      <c r="D79" s="90">
        <v>0.7</v>
      </c>
      <c r="E79" s="56">
        <f t="shared" si="33"/>
        <v>-51.209575000000058</v>
      </c>
      <c r="F79" s="89">
        <f t="shared" si="4"/>
        <v>1300.7232050000007</v>
      </c>
      <c r="G79" s="163"/>
      <c r="H79" s="88">
        <v>15</v>
      </c>
      <c r="I79" s="89">
        <f t="shared" si="31"/>
        <v>133.21896504137587</v>
      </c>
      <c r="J79" s="90">
        <v>0.7</v>
      </c>
      <c r="K79" s="56">
        <f t="shared" si="34"/>
        <v>-133.21896504137587</v>
      </c>
      <c r="L79" s="89">
        <f t="shared" si="6"/>
        <v>3383.7617120509472</v>
      </c>
      <c r="M79" s="169"/>
      <c r="N79" s="88">
        <v>15</v>
      </c>
      <c r="O79" s="89">
        <f t="shared" si="32"/>
        <v>346.5619983508027</v>
      </c>
      <c r="P79" s="90">
        <v>0.7</v>
      </c>
      <c r="Q79" s="56">
        <f t="shared" si="35"/>
        <v>-346.5619983508027</v>
      </c>
      <c r="R79" s="89">
        <f t="shared" si="8"/>
        <v>8802.6747581103882</v>
      </c>
      <c r="S79" s="120"/>
    </row>
    <row r="83" spans="5:5">
      <c r="E83" s="92"/>
    </row>
  </sheetData>
  <mergeCells count="18">
    <mergeCell ref="A1:R1"/>
    <mergeCell ref="A2:R2"/>
    <mergeCell ref="A14:F14"/>
    <mergeCell ref="M20:M34"/>
    <mergeCell ref="A4:S4"/>
    <mergeCell ref="H14:L14"/>
    <mergeCell ref="A65:A79"/>
    <mergeCell ref="G65:G79"/>
    <mergeCell ref="M65:M79"/>
    <mergeCell ref="A20:A34"/>
    <mergeCell ref="G20:G34"/>
    <mergeCell ref="A35:A49"/>
    <mergeCell ref="G35:G49"/>
    <mergeCell ref="N14:R14"/>
    <mergeCell ref="M35:M49"/>
    <mergeCell ref="A50:A64"/>
    <mergeCell ref="G50:G64"/>
    <mergeCell ref="M50:M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 CI PER TRADE</vt:lpstr>
      <vt:lpstr>EXAMPLE CI PER DAY</vt:lpstr>
      <vt:lpstr>EXAMPLE CI PER WEEK</vt:lpstr>
    </vt:vector>
  </TitlesOfParts>
  <Company>Cesar Julian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dc:creator>
  <cp:lastModifiedBy>User</cp:lastModifiedBy>
  <cp:lastPrinted>2014-09-24T23:14:15Z</cp:lastPrinted>
  <dcterms:created xsi:type="dcterms:W3CDTF">2014-09-24T21:46:24Z</dcterms:created>
  <dcterms:modified xsi:type="dcterms:W3CDTF">2014-12-22T14:16:43Z</dcterms:modified>
</cp:coreProperties>
</file>